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515" yWindow="-60" windowWidth="14310" windowHeight="12840"/>
  </bookViews>
  <sheets>
    <sheet name="Титул" sheetId="6" r:id="rId1"/>
    <sheet name="График" sheetId="11" r:id="rId2"/>
    <sheet name="План " sheetId="4" r:id="rId3"/>
    <sheet name="Свод" sheetId="9" r:id="rId4"/>
  </sheets>
  <definedNames>
    <definedName name="_xlnm._FilterDatabase" localSheetId="2" hidden="1">'План '!$A$13:$AS$88</definedName>
    <definedName name="_xlnm.Print_Area" localSheetId="0">Титул!$A$1:$Z$25</definedName>
  </definedNames>
  <calcPr calcId="145621" refMode="R1C1"/>
</workbook>
</file>

<file path=xl/calcChain.xml><?xml version="1.0" encoding="utf-8"?>
<calcChain xmlns="http://schemas.openxmlformats.org/spreadsheetml/2006/main">
  <c r="AA38" i="4" l="1"/>
  <c r="AG34" i="4"/>
  <c r="AS158" i="4" l="1"/>
  <c r="AM158" i="4"/>
  <c r="H158" i="4" s="1"/>
  <c r="AG158" i="4"/>
  <c r="AA158" i="4"/>
  <c r="U158" i="4"/>
  <c r="O158" i="4"/>
  <c r="N158" i="4"/>
  <c r="M158" i="4"/>
  <c r="L158" i="4"/>
  <c r="K158" i="4"/>
  <c r="J158" i="4" s="1"/>
  <c r="I158" i="4" s="1"/>
  <c r="AR68" i="4" l="1"/>
  <c r="AQ68" i="4"/>
  <c r="AP68" i="4"/>
  <c r="AO68" i="4"/>
  <c r="AN68" i="4"/>
  <c r="AL68" i="4"/>
  <c r="AK68" i="4"/>
  <c r="AJ68" i="4"/>
  <c r="AI68" i="4"/>
  <c r="AH68" i="4"/>
  <c r="AF68" i="4"/>
  <c r="AE68" i="4"/>
  <c r="AD68" i="4"/>
  <c r="AC68" i="4"/>
  <c r="AB68" i="4"/>
  <c r="Z68" i="4"/>
  <c r="Y68" i="4"/>
  <c r="X68" i="4"/>
  <c r="W68" i="4"/>
  <c r="V68" i="4"/>
  <c r="T68" i="4"/>
  <c r="S68" i="4"/>
  <c r="R68" i="4"/>
  <c r="Q68" i="4"/>
  <c r="P68" i="4"/>
  <c r="AS46" i="4"/>
  <c r="AM46" i="4"/>
  <c r="AG46" i="4"/>
  <c r="AA46" i="4"/>
  <c r="U46" i="4"/>
  <c r="O46" i="4"/>
  <c r="N46" i="4"/>
  <c r="M46" i="4"/>
  <c r="L46" i="4"/>
  <c r="K46" i="4"/>
  <c r="AS45" i="4"/>
  <c r="AM45" i="4"/>
  <c r="AG45" i="4"/>
  <c r="AA45" i="4"/>
  <c r="U45" i="4"/>
  <c r="O45" i="4"/>
  <c r="N45" i="4"/>
  <c r="M45" i="4"/>
  <c r="L45" i="4"/>
  <c r="K45" i="4"/>
  <c r="AS44" i="4"/>
  <c r="AM44" i="4"/>
  <c r="AG44" i="4"/>
  <c r="AA44" i="4"/>
  <c r="U44" i="4"/>
  <c r="O44" i="4"/>
  <c r="N44" i="4"/>
  <c r="M44" i="4"/>
  <c r="L44" i="4"/>
  <c r="K44" i="4"/>
  <c r="AS43" i="4"/>
  <c r="AM43" i="4"/>
  <c r="AG43" i="4"/>
  <c r="AA43" i="4"/>
  <c r="U43" i="4"/>
  <c r="O43" i="4"/>
  <c r="N43" i="4"/>
  <c r="M43" i="4"/>
  <c r="L43" i="4"/>
  <c r="K43" i="4"/>
  <c r="AS70" i="4"/>
  <c r="AM70" i="4"/>
  <c r="AG70" i="4"/>
  <c r="AA70" i="4"/>
  <c r="U70" i="4"/>
  <c r="O70" i="4"/>
  <c r="N70" i="4"/>
  <c r="M70" i="4"/>
  <c r="L70" i="4"/>
  <c r="K70" i="4"/>
  <c r="AS69" i="4"/>
  <c r="AM69" i="4"/>
  <c r="AG69" i="4"/>
  <c r="AA69" i="4"/>
  <c r="U69" i="4"/>
  <c r="O69" i="4"/>
  <c r="N69" i="4"/>
  <c r="M69" i="4"/>
  <c r="L69" i="4"/>
  <c r="K69" i="4"/>
  <c r="J70" i="4" l="1"/>
  <c r="I70" i="4" s="1"/>
  <c r="J46" i="4"/>
  <c r="I46" i="4" s="1"/>
  <c r="H46" i="4"/>
  <c r="H70" i="4"/>
  <c r="J45" i="4"/>
  <c r="I45" i="4" s="1"/>
  <c r="H45" i="4"/>
  <c r="J44" i="4"/>
  <c r="I44" i="4" s="1"/>
  <c r="H44" i="4"/>
  <c r="J43" i="4"/>
  <c r="I43" i="4" s="1"/>
  <c r="H43" i="4"/>
  <c r="J69" i="4"/>
  <c r="H69" i="4"/>
  <c r="I69" i="4" l="1"/>
  <c r="AO150" i="4"/>
  <c r="AN150" i="4" s="1"/>
  <c r="AN138" i="4"/>
  <c r="AH137" i="4"/>
  <c r="AB137" i="4"/>
  <c r="V131" i="4"/>
  <c r="AO147" i="4" l="1"/>
  <c r="AS150" i="4"/>
  <c r="F125" i="4"/>
  <c r="F121" i="4"/>
  <c r="F116" i="4"/>
  <c r="F111" i="4"/>
  <c r="F106" i="4"/>
  <c r="F101" i="4"/>
  <c r="F96" i="4"/>
  <c r="AS157" i="4" l="1"/>
  <c r="AM157" i="4"/>
  <c r="AG157" i="4"/>
  <c r="AA157" i="4"/>
  <c r="U157" i="4"/>
  <c r="O157" i="4"/>
  <c r="N157" i="4"/>
  <c r="M157" i="4"/>
  <c r="L157" i="4"/>
  <c r="K157" i="4"/>
  <c r="AS156" i="4"/>
  <c r="AM156" i="4"/>
  <c r="AG156" i="4"/>
  <c r="AA156" i="4"/>
  <c r="U156" i="4"/>
  <c r="O156" i="4"/>
  <c r="N156" i="4"/>
  <c r="M156" i="4"/>
  <c r="L156" i="4"/>
  <c r="K156" i="4"/>
  <c r="AR155" i="4"/>
  <c r="AQ155" i="4"/>
  <c r="AP155" i="4"/>
  <c r="AO155" i="4"/>
  <c r="AN155" i="4"/>
  <c r="AL155" i="4"/>
  <c r="AK155" i="4"/>
  <c r="AJ155" i="4"/>
  <c r="AI155" i="4"/>
  <c r="AH155" i="4"/>
  <c r="AF155" i="4"/>
  <c r="AE155" i="4"/>
  <c r="AD155" i="4"/>
  <c r="AC155" i="4"/>
  <c r="AB155" i="4"/>
  <c r="Z155" i="4"/>
  <c r="Y155" i="4"/>
  <c r="X155" i="4"/>
  <c r="W155" i="4"/>
  <c r="V155" i="4"/>
  <c r="T155" i="4"/>
  <c r="S155" i="4"/>
  <c r="R155" i="4"/>
  <c r="Q155" i="4"/>
  <c r="P155" i="4"/>
  <c r="O150" i="4"/>
  <c r="J150" i="4"/>
  <c r="AP149" i="4"/>
  <c r="AS149" i="4" s="1"/>
  <c r="AS147" i="4" s="1"/>
  <c r="O149" i="4"/>
  <c r="J149" i="4"/>
  <c r="AR147" i="4"/>
  <c r="AQ147" i="4"/>
  <c r="AN147" i="4"/>
  <c r="N147" i="4"/>
  <c r="M147" i="4"/>
  <c r="L147" i="4"/>
  <c r="K147" i="4"/>
  <c r="AS139" i="4"/>
  <c r="AM139" i="4"/>
  <c r="AG139" i="4"/>
  <c r="AA139" i="4"/>
  <c r="U139" i="4"/>
  <c r="L139" i="4"/>
  <c r="K139" i="4"/>
  <c r="J139" i="4"/>
  <c r="AS138" i="4"/>
  <c r="AM138" i="4"/>
  <c r="AG138" i="4"/>
  <c r="AA138" i="4"/>
  <c r="U138" i="4"/>
  <c r="L138" i="4"/>
  <c r="K138" i="4"/>
  <c r="J138" i="4"/>
  <c r="AS137" i="4"/>
  <c r="AM137" i="4"/>
  <c r="AG137" i="4"/>
  <c r="AG136" i="4" s="1"/>
  <c r="AA137" i="4"/>
  <c r="U137" i="4"/>
  <c r="U136" i="4" s="1"/>
  <c r="L137" i="4"/>
  <c r="K137" i="4"/>
  <c r="K136" i="4" s="1"/>
  <c r="J137" i="4"/>
  <c r="AS136" i="4"/>
  <c r="AR136" i="4"/>
  <c r="AP136" i="4"/>
  <c r="AN136" i="4"/>
  <c r="AL136" i="4"/>
  <c r="AJ136" i="4"/>
  <c r="AH136" i="4"/>
  <c r="AF136" i="4"/>
  <c r="AD136" i="4"/>
  <c r="AB136" i="4"/>
  <c r="Z136" i="4"/>
  <c r="X136" i="4"/>
  <c r="V136" i="4"/>
  <c r="T136" i="4"/>
  <c r="R136" i="4"/>
  <c r="P136" i="4"/>
  <c r="O136" i="4"/>
  <c r="AS134" i="4"/>
  <c r="AM134" i="4"/>
  <c r="AG134" i="4"/>
  <c r="AA134" i="4"/>
  <c r="U134" i="4"/>
  <c r="L134" i="4"/>
  <c r="K134" i="4"/>
  <c r="J134" i="4"/>
  <c r="AS131" i="4"/>
  <c r="AM131" i="4"/>
  <c r="AM130" i="4" s="1"/>
  <c r="AG131" i="4"/>
  <c r="AG130" i="4" s="1"/>
  <c r="AA131" i="4"/>
  <c r="AA130" i="4" s="1"/>
  <c r="U131" i="4"/>
  <c r="U130" i="4" s="1"/>
  <c r="L131" i="4"/>
  <c r="L130" i="4" s="1"/>
  <c r="K131" i="4"/>
  <c r="K130" i="4" s="1"/>
  <c r="K129" i="4" s="1"/>
  <c r="J131" i="4"/>
  <c r="AS130" i="4"/>
  <c r="AR130" i="4"/>
  <c r="AP130" i="4"/>
  <c r="AP129" i="4" s="1"/>
  <c r="AN130" i="4"/>
  <c r="AL130" i="4"/>
  <c r="AJ130" i="4"/>
  <c r="AH130" i="4"/>
  <c r="AF130" i="4"/>
  <c r="AD130" i="4"/>
  <c r="AB130" i="4"/>
  <c r="Z130" i="4"/>
  <c r="X130" i="4"/>
  <c r="V130" i="4"/>
  <c r="T130" i="4"/>
  <c r="R130" i="4"/>
  <c r="P130" i="4"/>
  <c r="O130" i="4"/>
  <c r="AJ129" i="4"/>
  <c r="R129" i="4"/>
  <c r="AR125" i="4"/>
  <c r="AQ125" i="4"/>
  <c r="AP125" i="4"/>
  <c r="AO125" i="4"/>
  <c r="AN125" i="4"/>
  <c r="AL125" i="4"/>
  <c r="AK125" i="4"/>
  <c r="AJ125" i="4"/>
  <c r="AI125" i="4"/>
  <c r="AH125" i="4"/>
  <c r="AF125" i="4"/>
  <c r="AE125" i="4"/>
  <c r="AD125" i="4"/>
  <c r="AC125" i="4"/>
  <c r="AB125" i="4"/>
  <c r="Z125" i="4"/>
  <c r="Y125" i="4"/>
  <c r="X125" i="4"/>
  <c r="W125" i="4"/>
  <c r="V125" i="4"/>
  <c r="T125" i="4"/>
  <c r="S125" i="4"/>
  <c r="R125" i="4"/>
  <c r="Q125" i="4"/>
  <c r="P125" i="4"/>
  <c r="G125" i="4"/>
  <c r="E125" i="4"/>
  <c r="D125" i="4"/>
  <c r="C125" i="4"/>
  <c r="AS124" i="4"/>
  <c r="AS125" i="4" s="1"/>
  <c r="AM124" i="4"/>
  <c r="AM125" i="4" s="1"/>
  <c r="AG124" i="4"/>
  <c r="AG125" i="4" s="1"/>
  <c r="AA124" i="4"/>
  <c r="AA125" i="4" s="1"/>
  <c r="U124" i="4"/>
  <c r="U125" i="4" s="1"/>
  <c r="O124" i="4"/>
  <c r="O125" i="4" s="1"/>
  <c r="N124" i="4"/>
  <c r="N125" i="4" s="1"/>
  <c r="M124" i="4"/>
  <c r="M125" i="4" s="1"/>
  <c r="L124" i="4"/>
  <c r="L125" i="4" s="1"/>
  <c r="K124" i="4"/>
  <c r="K125" i="4" s="1"/>
  <c r="AR121" i="4"/>
  <c r="AQ121" i="4"/>
  <c r="AP121" i="4"/>
  <c r="AO121" i="4"/>
  <c r="AN121" i="4"/>
  <c r="AL121" i="4"/>
  <c r="AK121" i="4"/>
  <c r="AJ121" i="4"/>
  <c r="AI121" i="4"/>
  <c r="AH121" i="4"/>
  <c r="AF121" i="4"/>
  <c r="AE121" i="4"/>
  <c r="AD121" i="4"/>
  <c r="AC121" i="4"/>
  <c r="AB121" i="4"/>
  <c r="Z121" i="4"/>
  <c r="Y121" i="4"/>
  <c r="X121" i="4"/>
  <c r="W121" i="4"/>
  <c r="V121" i="4"/>
  <c r="T121" i="4"/>
  <c r="S121" i="4"/>
  <c r="R121" i="4"/>
  <c r="Q121" i="4"/>
  <c r="P121" i="4"/>
  <c r="G121" i="4"/>
  <c r="E121" i="4"/>
  <c r="D121" i="4"/>
  <c r="C121" i="4"/>
  <c r="AS120" i="4"/>
  <c r="AS121" i="4" s="1"/>
  <c r="AM120" i="4"/>
  <c r="AM121" i="4" s="1"/>
  <c r="AG120" i="4"/>
  <c r="AG121" i="4" s="1"/>
  <c r="AA120" i="4"/>
  <c r="U120" i="4"/>
  <c r="U121" i="4" s="1"/>
  <c r="O120" i="4"/>
  <c r="O121" i="4" s="1"/>
  <c r="N120" i="4"/>
  <c r="N121" i="4" s="1"/>
  <c r="M120" i="4"/>
  <c r="M121" i="4" s="1"/>
  <c r="L120" i="4"/>
  <c r="L121" i="4" s="1"/>
  <c r="K120" i="4"/>
  <c r="AR116" i="4"/>
  <c r="AQ116" i="4"/>
  <c r="AP116" i="4"/>
  <c r="AO116" i="4"/>
  <c r="AN116" i="4"/>
  <c r="AL116" i="4"/>
  <c r="AK116" i="4"/>
  <c r="AJ116" i="4"/>
  <c r="AI116" i="4"/>
  <c r="AH116" i="4"/>
  <c r="AF116" i="4"/>
  <c r="AE116" i="4"/>
  <c r="AD116" i="4"/>
  <c r="AC116" i="4"/>
  <c r="AB116" i="4"/>
  <c r="Z116" i="4"/>
  <c r="Y116" i="4"/>
  <c r="X116" i="4"/>
  <c r="W116" i="4"/>
  <c r="V116" i="4"/>
  <c r="T116" i="4"/>
  <c r="S116" i="4"/>
  <c r="R116" i="4"/>
  <c r="Q116" i="4"/>
  <c r="P116" i="4"/>
  <c r="G116" i="4"/>
  <c r="E116" i="4"/>
  <c r="D116" i="4"/>
  <c r="C116" i="4"/>
  <c r="AS115" i="4"/>
  <c r="AS116" i="4" s="1"/>
  <c r="AM115" i="4"/>
  <c r="AM116" i="4" s="1"/>
  <c r="AG115" i="4"/>
  <c r="AG116" i="4" s="1"/>
  <c r="AA115" i="4"/>
  <c r="AA116" i="4" s="1"/>
  <c r="U115" i="4"/>
  <c r="U116" i="4" s="1"/>
  <c r="O115" i="4"/>
  <c r="O116" i="4" s="1"/>
  <c r="N115" i="4"/>
  <c r="N116" i="4" s="1"/>
  <c r="M115" i="4"/>
  <c r="M116" i="4" s="1"/>
  <c r="L115" i="4"/>
  <c r="L116" i="4" s="1"/>
  <c r="K115" i="4"/>
  <c r="K116" i="4" s="1"/>
  <c r="AR111" i="4"/>
  <c r="AQ111" i="4"/>
  <c r="AP111" i="4"/>
  <c r="AO111" i="4"/>
  <c r="AN111" i="4"/>
  <c r="AL111" i="4"/>
  <c r="AK111" i="4"/>
  <c r="AJ111" i="4"/>
  <c r="AI111" i="4"/>
  <c r="AH111" i="4"/>
  <c r="AF111" i="4"/>
  <c r="AE111" i="4"/>
  <c r="AD111" i="4"/>
  <c r="AC111" i="4"/>
  <c r="AB111" i="4"/>
  <c r="Z111" i="4"/>
  <c r="Y111" i="4"/>
  <c r="X111" i="4"/>
  <c r="W111" i="4"/>
  <c r="V111" i="4"/>
  <c r="T111" i="4"/>
  <c r="S111" i="4"/>
  <c r="R111" i="4"/>
  <c r="Q111" i="4"/>
  <c r="P111" i="4"/>
  <c r="G111" i="4"/>
  <c r="E111" i="4"/>
  <c r="D111" i="4"/>
  <c r="C111" i="4"/>
  <c r="AS110" i="4"/>
  <c r="AS111" i="4" s="1"/>
  <c r="AM110" i="4"/>
  <c r="AM111" i="4" s="1"/>
  <c r="AG110" i="4"/>
  <c r="AG111" i="4" s="1"/>
  <c r="AA110" i="4"/>
  <c r="U110" i="4"/>
  <c r="U111" i="4" s="1"/>
  <c r="O110" i="4"/>
  <c r="O111" i="4" s="1"/>
  <c r="N110" i="4"/>
  <c r="N111" i="4" s="1"/>
  <c r="M110" i="4"/>
  <c r="M111" i="4" s="1"/>
  <c r="L110" i="4"/>
  <c r="L111" i="4" s="1"/>
  <c r="K110" i="4"/>
  <c r="AR106" i="4"/>
  <c r="AQ106" i="4"/>
  <c r="AP106" i="4"/>
  <c r="AO106" i="4"/>
  <c r="AN106" i="4"/>
  <c r="AL106" i="4"/>
  <c r="AK106" i="4"/>
  <c r="AJ106" i="4"/>
  <c r="AI106" i="4"/>
  <c r="AH106" i="4"/>
  <c r="AF106" i="4"/>
  <c r="AE106" i="4"/>
  <c r="AD106" i="4"/>
  <c r="AC106" i="4"/>
  <c r="AB106" i="4"/>
  <c r="Z106" i="4"/>
  <c r="Y106" i="4"/>
  <c r="X106" i="4"/>
  <c r="W106" i="4"/>
  <c r="V106" i="4"/>
  <c r="T106" i="4"/>
  <c r="S106" i="4"/>
  <c r="R106" i="4"/>
  <c r="Q106" i="4"/>
  <c r="P106" i="4"/>
  <c r="G106" i="4"/>
  <c r="E106" i="4"/>
  <c r="D106" i="4"/>
  <c r="C106" i="4"/>
  <c r="AS105" i="4"/>
  <c r="AS106" i="4" s="1"/>
  <c r="AM105" i="4"/>
  <c r="AM106" i="4" s="1"/>
  <c r="AG105" i="4"/>
  <c r="AG106" i="4" s="1"/>
  <c r="AA105" i="4"/>
  <c r="AA106" i="4" s="1"/>
  <c r="U105" i="4"/>
  <c r="U106" i="4" s="1"/>
  <c r="O105" i="4"/>
  <c r="O106" i="4" s="1"/>
  <c r="N105" i="4"/>
  <c r="N106" i="4" s="1"/>
  <c r="M105" i="4"/>
  <c r="M106" i="4" s="1"/>
  <c r="L105" i="4"/>
  <c r="L106" i="4" s="1"/>
  <c r="K105" i="4"/>
  <c r="K106" i="4" s="1"/>
  <c r="AR101" i="4"/>
  <c r="AQ101" i="4"/>
  <c r="AP101" i="4"/>
  <c r="AO101" i="4"/>
  <c r="AN101" i="4"/>
  <c r="AL101" i="4"/>
  <c r="AK101" i="4"/>
  <c r="AJ101" i="4"/>
  <c r="AI101" i="4"/>
  <c r="AH101" i="4"/>
  <c r="AF101" i="4"/>
  <c r="AE101" i="4"/>
  <c r="AD101" i="4"/>
  <c r="AC101" i="4"/>
  <c r="AB101" i="4"/>
  <c r="Z101" i="4"/>
  <c r="Y101" i="4"/>
  <c r="X101" i="4"/>
  <c r="W101" i="4"/>
  <c r="V101" i="4"/>
  <c r="T101" i="4"/>
  <c r="S101" i="4"/>
  <c r="R101" i="4"/>
  <c r="Q101" i="4"/>
  <c r="P101" i="4"/>
  <c r="G101" i="4"/>
  <c r="E101" i="4"/>
  <c r="D101" i="4"/>
  <c r="C101" i="4"/>
  <c r="AS100" i="4"/>
  <c r="AS101" i="4" s="1"/>
  <c r="AM100" i="4"/>
  <c r="AM101" i="4" s="1"/>
  <c r="AG100" i="4"/>
  <c r="AG101" i="4" s="1"/>
  <c r="AA100" i="4"/>
  <c r="AA101" i="4" s="1"/>
  <c r="U100" i="4"/>
  <c r="U101" i="4" s="1"/>
  <c r="O100" i="4"/>
  <c r="O101" i="4" s="1"/>
  <c r="N100" i="4"/>
  <c r="N101" i="4" s="1"/>
  <c r="M100" i="4"/>
  <c r="M101" i="4" s="1"/>
  <c r="L100" i="4"/>
  <c r="L101" i="4" s="1"/>
  <c r="K100" i="4"/>
  <c r="AR96" i="4"/>
  <c r="AQ96" i="4"/>
  <c r="AP96" i="4"/>
  <c r="AO96" i="4"/>
  <c r="AN96" i="4"/>
  <c r="AL96" i="4"/>
  <c r="AK96" i="4"/>
  <c r="AJ96" i="4"/>
  <c r="AI96" i="4"/>
  <c r="AH96" i="4"/>
  <c r="AF96" i="4"/>
  <c r="AE96" i="4"/>
  <c r="AD96" i="4"/>
  <c r="AC96" i="4"/>
  <c r="AB96" i="4"/>
  <c r="Z96" i="4"/>
  <c r="Y96" i="4"/>
  <c r="X96" i="4"/>
  <c r="W96" i="4"/>
  <c r="V96" i="4"/>
  <c r="T96" i="4"/>
  <c r="S96" i="4"/>
  <c r="R96" i="4"/>
  <c r="Q96" i="4"/>
  <c r="P96" i="4"/>
  <c r="G96" i="4"/>
  <c r="E96" i="4"/>
  <c r="D96" i="4"/>
  <c r="C96" i="4"/>
  <c r="AS95" i="4"/>
  <c r="AS96" i="4" s="1"/>
  <c r="AM95" i="4"/>
  <c r="AM96" i="4" s="1"/>
  <c r="AG95" i="4"/>
  <c r="AG96" i="4" s="1"/>
  <c r="AA95" i="4"/>
  <c r="AA96" i="4" s="1"/>
  <c r="U95" i="4"/>
  <c r="U96" i="4" s="1"/>
  <c r="O95" i="4"/>
  <c r="O96" i="4" s="1"/>
  <c r="N95" i="4"/>
  <c r="N96" i="4" s="1"/>
  <c r="M95" i="4"/>
  <c r="M96" i="4" s="1"/>
  <c r="L95" i="4"/>
  <c r="L96" i="4" s="1"/>
  <c r="K95" i="4"/>
  <c r="K96" i="4" s="1"/>
  <c r="AS92" i="4"/>
  <c r="O92" i="4"/>
  <c r="N92" i="4"/>
  <c r="M92" i="4"/>
  <c r="L92" i="4"/>
  <c r="K92" i="4"/>
  <c r="AR90" i="4"/>
  <c r="AQ90" i="4"/>
  <c r="AP90" i="4"/>
  <c r="AO90" i="4"/>
  <c r="AN90" i="4"/>
  <c r="AL90" i="4"/>
  <c r="AK90" i="4"/>
  <c r="AJ90" i="4"/>
  <c r="AI90" i="4"/>
  <c r="AH90" i="4"/>
  <c r="AF90" i="4"/>
  <c r="AE90" i="4"/>
  <c r="AE67" i="4" s="1"/>
  <c r="AD90" i="4"/>
  <c r="AC90" i="4"/>
  <c r="AB90" i="4"/>
  <c r="Z90" i="4"/>
  <c r="Y90" i="4"/>
  <c r="X90" i="4"/>
  <c r="W90" i="4"/>
  <c r="V90" i="4"/>
  <c r="T90" i="4"/>
  <c r="S90" i="4"/>
  <c r="R90" i="4"/>
  <c r="Q90" i="4"/>
  <c r="P90" i="4"/>
  <c r="AU88" i="4"/>
  <c r="AS87" i="4"/>
  <c r="AM87" i="4"/>
  <c r="AG87" i="4"/>
  <c r="AA87" i="4"/>
  <c r="U87" i="4"/>
  <c r="O87" i="4"/>
  <c r="N87" i="4"/>
  <c r="M87" i="4"/>
  <c r="L87" i="4"/>
  <c r="K87" i="4"/>
  <c r="AS86" i="4"/>
  <c r="AM86" i="4"/>
  <c r="AG86" i="4"/>
  <c r="AA86" i="4"/>
  <c r="U86" i="4"/>
  <c r="O86" i="4"/>
  <c r="N86" i="4"/>
  <c r="M86" i="4"/>
  <c r="L86" i="4"/>
  <c r="K86" i="4"/>
  <c r="AS85" i="4"/>
  <c r="AM85" i="4"/>
  <c r="AG85" i="4"/>
  <c r="AA85" i="4"/>
  <c r="U85" i="4"/>
  <c r="O85" i="4"/>
  <c r="N85" i="4"/>
  <c r="M85" i="4"/>
  <c r="L85" i="4"/>
  <c r="K85" i="4"/>
  <c r="AS84" i="4"/>
  <c r="AM84" i="4"/>
  <c r="AG84" i="4"/>
  <c r="AA84" i="4"/>
  <c r="U84" i="4"/>
  <c r="O84" i="4"/>
  <c r="N84" i="4"/>
  <c r="M84" i="4"/>
  <c r="L84" i="4"/>
  <c r="K84" i="4"/>
  <c r="AS83" i="4"/>
  <c r="AM83" i="4"/>
  <c r="AG83" i="4"/>
  <c r="AA83" i="4"/>
  <c r="U83" i="4"/>
  <c r="O83" i="4"/>
  <c r="N83" i="4"/>
  <c r="M83" i="4"/>
  <c r="L83" i="4"/>
  <c r="K83" i="4"/>
  <c r="AS82" i="4"/>
  <c r="AM82" i="4"/>
  <c r="AG82" i="4"/>
  <c r="AA82" i="4"/>
  <c r="U82" i="4"/>
  <c r="O82" i="4"/>
  <c r="N82" i="4"/>
  <c r="M82" i="4"/>
  <c r="L82" i="4"/>
  <c r="K82" i="4"/>
  <c r="AS81" i="4"/>
  <c r="AM81" i="4"/>
  <c r="AG81" i="4"/>
  <c r="AA81" i="4"/>
  <c r="U81" i="4"/>
  <c r="O81" i="4"/>
  <c r="N81" i="4"/>
  <c r="M81" i="4"/>
  <c r="L81" i="4"/>
  <c r="K81" i="4"/>
  <c r="AS80" i="4"/>
  <c r="AM80" i="4"/>
  <c r="AG80" i="4"/>
  <c r="AA80" i="4"/>
  <c r="U80" i="4"/>
  <c r="O80" i="4"/>
  <c r="N80" i="4"/>
  <c r="M80" i="4"/>
  <c r="L80" i="4"/>
  <c r="K80" i="4"/>
  <c r="AS79" i="4"/>
  <c r="AM79" i="4"/>
  <c r="AG79" i="4"/>
  <c r="AA79" i="4"/>
  <c r="U79" i="4"/>
  <c r="O79" i="4"/>
  <c r="N79" i="4"/>
  <c r="M79" i="4"/>
  <c r="L79" i="4"/>
  <c r="K79" i="4"/>
  <c r="AS78" i="4"/>
  <c r="AM78" i="4"/>
  <c r="AG78" i="4"/>
  <c r="AA78" i="4"/>
  <c r="U78" i="4"/>
  <c r="O78" i="4"/>
  <c r="N78" i="4"/>
  <c r="M78" i="4"/>
  <c r="L78" i="4"/>
  <c r="K78" i="4"/>
  <c r="AS77" i="4"/>
  <c r="AM77" i="4"/>
  <c r="AG77" i="4"/>
  <c r="AA77" i="4"/>
  <c r="U77" i="4"/>
  <c r="O77" i="4"/>
  <c r="N77" i="4"/>
  <c r="M77" i="4"/>
  <c r="L77" i="4"/>
  <c r="K77" i="4"/>
  <c r="AS76" i="4"/>
  <c r="AM76" i="4"/>
  <c r="AG76" i="4"/>
  <c r="AA76" i="4"/>
  <c r="U76" i="4"/>
  <c r="O76" i="4"/>
  <c r="N76" i="4"/>
  <c r="M76" i="4"/>
  <c r="L76" i="4"/>
  <c r="K76" i="4"/>
  <c r="AS75" i="4"/>
  <c r="AM75" i="4"/>
  <c r="AG75" i="4"/>
  <c r="AA75" i="4"/>
  <c r="U75" i="4"/>
  <c r="O75" i="4"/>
  <c r="N75" i="4"/>
  <c r="M75" i="4"/>
  <c r="L75" i="4"/>
  <c r="K75" i="4"/>
  <c r="AS74" i="4"/>
  <c r="AM74" i="4"/>
  <c r="AG74" i="4"/>
  <c r="AA74" i="4"/>
  <c r="U74" i="4"/>
  <c r="O74" i="4"/>
  <c r="N74" i="4"/>
  <c r="M74" i="4"/>
  <c r="L74" i="4"/>
  <c r="K74" i="4"/>
  <c r="AS73" i="4"/>
  <c r="AM73" i="4"/>
  <c r="AG73" i="4"/>
  <c r="AA73" i="4"/>
  <c r="U73" i="4"/>
  <c r="O73" i="4"/>
  <c r="N73" i="4"/>
  <c r="M73" i="4"/>
  <c r="L73" i="4"/>
  <c r="K73" i="4"/>
  <c r="AS72" i="4"/>
  <c r="AM72" i="4"/>
  <c r="AG72" i="4"/>
  <c r="AA72" i="4"/>
  <c r="U72" i="4"/>
  <c r="O72" i="4"/>
  <c r="N72" i="4"/>
  <c r="M72" i="4"/>
  <c r="L72" i="4"/>
  <c r="K72" i="4"/>
  <c r="AS71" i="4"/>
  <c r="AM71" i="4"/>
  <c r="AG71" i="4"/>
  <c r="AA71" i="4"/>
  <c r="U71" i="4"/>
  <c r="O71" i="4"/>
  <c r="N71" i="4"/>
  <c r="M71" i="4"/>
  <c r="L71" i="4"/>
  <c r="K71" i="4"/>
  <c r="AR67" i="4"/>
  <c r="AQ67" i="4"/>
  <c r="AP67" i="4"/>
  <c r="AO67" i="4"/>
  <c r="AN67" i="4"/>
  <c r="AL67" i="4"/>
  <c r="AK67" i="4"/>
  <c r="AJ67" i="4"/>
  <c r="AI67" i="4"/>
  <c r="AH67" i="4"/>
  <c r="AF67" i="4"/>
  <c r="AD67" i="4"/>
  <c r="AC67" i="4"/>
  <c r="AB67" i="4"/>
  <c r="Y67" i="4"/>
  <c r="W67" i="4"/>
  <c r="V67" i="4"/>
  <c r="T67" i="4"/>
  <c r="S67" i="4"/>
  <c r="R67" i="4"/>
  <c r="Q67" i="4"/>
  <c r="P67" i="4"/>
  <c r="AS65" i="4"/>
  <c r="AM65" i="4"/>
  <c r="AG65" i="4"/>
  <c r="AA65" i="4"/>
  <c r="U65" i="4"/>
  <c r="O65" i="4"/>
  <c r="N65" i="4"/>
  <c r="M65" i="4"/>
  <c r="L65" i="4"/>
  <c r="K65" i="4"/>
  <c r="AS64" i="4"/>
  <c r="AM64" i="4"/>
  <c r="AG64" i="4"/>
  <c r="AA64" i="4"/>
  <c r="U64" i="4"/>
  <c r="O64" i="4"/>
  <c r="N64" i="4"/>
  <c r="M64" i="4"/>
  <c r="L64" i="4"/>
  <c r="K64" i="4"/>
  <c r="AS63" i="4"/>
  <c r="AM63" i="4"/>
  <c r="AG63" i="4"/>
  <c r="AA63" i="4"/>
  <c r="U63" i="4"/>
  <c r="O63" i="4"/>
  <c r="N63" i="4"/>
  <c r="M63" i="4"/>
  <c r="L63" i="4"/>
  <c r="K63" i="4"/>
  <c r="AS62" i="4"/>
  <c r="AM62" i="4"/>
  <c r="AG62" i="4"/>
  <c r="AA62" i="4"/>
  <c r="U62" i="4"/>
  <c r="O62" i="4"/>
  <c r="N62" i="4"/>
  <c r="M62" i="4"/>
  <c r="L62" i="4"/>
  <c r="K62" i="4"/>
  <c r="AS61" i="4"/>
  <c r="AM61" i="4"/>
  <c r="AG61" i="4"/>
  <c r="AA61" i="4"/>
  <c r="U61" i="4"/>
  <c r="O61" i="4"/>
  <c r="N61" i="4"/>
  <c r="M61" i="4"/>
  <c r="L61" i="4"/>
  <c r="K61" i="4"/>
  <c r="AS60" i="4"/>
  <c r="AM60" i="4"/>
  <c r="AG60" i="4"/>
  <c r="AA60" i="4"/>
  <c r="U60" i="4"/>
  <c r="O60" i="4"/>
  <c r="N60" i="4"/>
  <c r="M60" i="4"/>
  <c r="L60" i="4"/>
  <c r="K60" i="4"/>
  <c r="AS59" i="4"/>
  <c r="AM59" i="4"/>
  <c r="AG59" i="4"/>
  <c r="AA59" i="4"/>
  <c r="U59" i="4"/>
  <c r="O59" i="4"/>
  <c r="N59" i="4"/>
  <c r="M59" i="4"/>
  <c r="L59" i="4"/>
  <c r="K59" i="4"/>
  <c r="AS58" i="4"/>
  <c r="AM58" i="4"/>
  <c r="AG58" i="4"/>
  <c r="AA58" i="4"/>
  <c r="U58" i="4"/>
  <c r="O58" i="4"/>
  <c r="N58" i="4"/>
  <c r="M58" i="4"/>
  <c r="L58" i="4"/>
  <c r="K58" i="4"/>
  <c r="AS57" i="4"/>
  <c r="AM57" i="4"/>
  <c r="AG57" i="4"/>
  <c r="AA57" i="4"/>
  <c r="U57" i="4"/>
  <c r="O57" i="4"/>
  <c r="N57" i="4"/>
  <c r="M57" i="4"/>
  <c r="L57" i="4"/>
  <c r="K57" i="4"/>
  <c r="AS56" i="4"/>
  <c r="AM56" i="4"/>
  <c r="AG56" i="4"/>
  <c r="AA56" i="4"/>
  <c r="U56" i="4"/>
  <c r="O56" i="4"/>
  <c r="N56" i="4"/>
  <c r="M56" i="4"/>
  <c r="L56" i="4"/>
  <c r="K56" i="4"/>
  <c r="AS55" i="4"/>
  <c r="AM55" i="4"/>
  <c r="AG55" i="4"/>
  <c r="AA55" i="4"/>
  <c r="U55" i="4"/>
  <c r="O55" i="4"/>
  <c r="N55" i="4"/>
  <c r="M55" i="4"/>
  <c r="L55" i="4"/>
  <c r="K55" i="4"/>
  <c r="AS54" i="4"/>
  <c r="AM54" i="4"/>
  <c r="AG54" i="4"/>
  <c r="AA54" i="4"/>
  <c r="U54" i="4"/>
  <c r="O54" i="4"/>
  <c r="N54" i="4"/>
  <c r="M54" i="4"/>
  <c r="L54" i="4"/>
  <c r="K54" i="4"/>
  <c r="AS53" i="4"/>
  <c r="AM53" i="4"/>
  <c r="AG53" i="4"/>
  <c r="AA53" i="4"/>
  <c r="U53" i="4"/>
  <c r="O53" i="4"/>
  <c r="N53" i="4"/>
  <c r="M53" i="4"/>
  <c r="L53" i="4"/>
  <c r="K53" i="4"/>
  <c r="AS52" i="4"/>
  <c r="AM52" i="4"/>
  <c r="AG52" i="4"/>
  <c r="AA52" i="4"/>
  <c r="U52" i="4"/>
  <c r="O52" i="4"/>
  <c r="N52" i="4"/>
  <c r="M52" i="4"/>
  <c r="L52" i="4"/>
  <c r="K52" i="4"/>
  <c r="AS51" i="4"/>
  <c r="AM51" i="4"/>
  <c r="AG51" i="4"/>
  <c r="AA51" i="4"/>
  <c r="U51" i="4"/>
  <c r="O51" i="4"/>
  <c r="N51" i="4"/>
  <c r="M51" i="4"/>
  <c r="L51" i="4"/>
  <c r="K51" i="4"/>
  <c r="AS50" i="4"/>
  <c r="AM50" i="4"/>
  <c r="AG50" i="4"/>
  <c r="AA50" i="4"/>
  <c r="U50" i="4"/>
  <c r="O50" i="4"/>
  <c r="N50" i="4"/>
  <c r="M50" i="4"/>
  <c r="L50" i="4"/>
  <c r="K50" i="4"/>
  <c r="AS49" i="4"/>
  <c r="AM49" i="4"/>
  <c r="AG49" i="4"/>
  <c r="AA49" i="4"/>
  <c r="U49" i="4"/>
  <c r="O49" i="4"/>
  <c r="N49" i="4"/>
  <c r="M49" i="4"/>
  <c r="L49" i="4"/>
  <c r="K49" i="4"/>
  <c r="AS48" i="4"/>
  <c r="AM48" i="4"/>
  <c r="AG48" i="4"/>
  <c r="AA48" i="4"/>
  <c r="U48" i="4"/>
  <c r="O48" i="4"/>
  <c r="N48" i="4"/>
  <c r="M48" i="4"/>
  <c r="L48" i="4"/>
  <c r="K48" i="4"/>
  <c r="AS47" i="4"/>
  <c r="AM47" i="4"/>
  <c r="AG47" i="4"/>
  <c r="AA47" i="4"/>
  <c r="U47" i="4"/>
  <c r="O47" i="4"/>
  <c r="N47" i="4"/>
  <c r="M47" i="4"/>
  <c r="L47" i="4"/>
  <c r="K47" i="4"/>
  <c r="AS42" i="4"/>
  <c r="AM42" i="4"/>
  <c r="AG42" i="4"/>
  <c r="AA42" i="4"/>
  <c r="U42" i="4"/>
  <c r="O42" i="4"/>
  <c r="N42" i="4"/>
  <c r="M42" i="4"/>
  <c r="L42" i="4"/>
  <c r="K42" i="4"/>
  <c r="AS41" i="4"/>
  <c r="AM41" i="4"/>
  <c r="AG41" i="4"/>
  <c r="AA41" i="4"/>
  <c r="U41" i="4"/>
  <c r="O41" i="4"/>
  <c r="N41" i="4"/>
  <c r="M41" i="4"/>
  <c r="L41" i="4"/>
  <c r="K41" i="4"/>
  <c r="AS40" i="4"/>
  <c r="AM40" i="4"/>
  <c r="AG40" i="4"/>
  <c r="AA40" i="4"/>
  <c r="U40" i="4"/>
  <c r="O40" i="4"/>
  <c r="N40" i="4"/>
  <c r="M40" i="4"/>
  <c r="L40" i="4"/>
  <c r="K40" i="4"/>
  <c r="AS39" i="4"/>
  <c r="AM39" i="4"/>
  <c r="AG39" i="4"/>
  <c r="AA39" i="4"/>
  <c r="U39" i="4"/>
  <c r="O39" i="4"/>
  <c r="N39" i="4"/>
  <c r="M39" i="4"/>
  <c r="L39" i="4"/>
  <c r="K39" i="4"/>
  <c r="AS38" i="4"/>
  <c r="AM38" i="4"/>
  <c r="AG38" i="4"/>
  <c r="U38" i="4"/>
  <c r="O38" i="4"/>
  <c r="N38" i="4"/>
  <c r="M38" i="4"/>
  <c r="L38" i="4"/>
  <c r="K38" i="4"/>
  <c r="AS37" i="4"/>
  <c r="AM37" i="4"/>
  <c r="AG37" i="4"/>
  <c r="AA37" i="4"/>
  <c r="U37" i="4"/>
  <c r="O37" i="4"/>
  <c r="N37" i="4"/>
  <c r="M37" i="4"/>
  <c r="L37" i="4"/>
  <c r="K37" i="4"/>
  <c r="AS36" i="4"/>
  <c r="AM36" i="4"/>
  <c r="AG36" i="4"/>
  <c r="AA36" i="4"/>
  <c r="U36" i="4"/>
  <c r="O36" i="4"/>
  <c r="N36" i="4"/>
  <c r="M36" i="4"/>
  <c r="L36" i="4"/>
  <c r="K36" i="4"/>
  <c r="AS35" i="4"/>
  <c r="AM35" i="4"/>
  <c r="AG35" i="4"/>
  <c r="AA35" i="4"/>
  <c r="U35" i="4"/>
  <c r="O35" i="4"/>
  <c r="N35" i="4"/>
  <c r="M35" i="4"/>
  <c r="L35" i="4"/>
  <c r="K35" i="4"/>
  <c r="AS34" i="4"/>
  <c r="AM34" i="4"/>
  <c r="AA34" i="4"/>
  <c r="U34" i="4"/>
  <c r="O34" i="4"/>
  <c r="N34" i="4"/>
  <c r="M34" i="4"/>
  <c r="L34" i="4"/>
  <c r="K34" i="4"/>
  <c r="AS33" i="4"/>
  <c r="AM33" i="4"/>
  <c r="AG33" i="4"/>
  <c r="AA33" i="4"/>
  <c r="U33" i="4"/>
  <c r="O33" i="4"/>
  <c r="N33" i="4"/>
  <c r="M33" i="4"/>
  <c r="L33" i="4"/>
  <c r="K33" i="4"/>
  <c r="AS32" i="4"/>
  <c r="AM32" i="4"/>
  <c r="AG32" i="4"/>
  <c r="AA32" i="4"/>
  <c r="U32" i="4"/>
  <c r="O32" i="4"/>
  <c r="N32" i="4"/>
  <c r="M32" i="4"/>
  <c r="L32" i="4"/>
  <c r="K32" i="4"/>
  <c r="AS31" i="4"/>
  <c r="AM31" i="4"/>
  <c r="AG31" i="4"/>
  <c r="AA31" i="4"/>
  <c r="U31" i="4"/>
  <c r="O31" i="4"/>
  <c r="N31" i="4"/>
  <c r="M31" i="4"/>
  <c r="L31" i="4"/>
  <c r="K31" i="4"/>
  <c r="AS30" i="4"/>
  <c r="AM30" i="4"/>
  <c r="AG30" i="4"/>
  <c r="AA30" i="4"/>
  <c r="U30" i="4"/>
  <c r="O30" i="4"/>
  <c r="N30" i="4"/>
  <c r="M30" i="4"/>
  <c r="L30" i="4"/>
  <c r="K30" i="4"/>
  <c r="AS29" i="4"/>
  <c r="AM29" i="4"/>
  <c r="AG29" i="4"/>
  <c r="AA29" i="4"/>
  <c r="U29" i="4"/>
  <c r="O29" i="4"/>
  <c r="N29" i="4"/>
  <c r="M29" i="4"/>
  <c r="L29" i="4"/>
  <c r="K29" i="4"/>
  <c r="AS28" i="4"/>
  <c r="AM28" i="4"/>
  <c r="AG28" i="4"/>
  <c r="AA28" i="4"/>
  <c r="U28" i="4"/>
  <c r="O28" i="4"/>
  <c r="N28" i="4"/>
  <c r="M28" i="4"/>
  <c r="L28" i="4"/>
  <c r="K28" i="4"/>
  <c r="AS27" i="4"/>
  <c r="AM27" i="4"/>
  <c r="AG27" i="4"/>
  <c r="AA27" i="4"/>
  <c r="U27" i="4"/>
  <c r="O27" i="4"/>
  <c r="N27" i="4"/>
  <c r="M27" i="4"/>
  <c r="L27" i="4"/>
  <c r="K27" i="4"/>
  <c r="AS26" i="4"/>
  <c r="AM26" i="4"/>
  <c r="AG26" i="4"/>
  <c r="AA26" i="4"/>
  <c r="U26" i="4"/>
  <c r="O26" i="4"/>
  <c r="N26" i="4"/>
  <c r="M26" i="4"/>
  <c r="L26" i="4"/>
  <c r="K26" i="4"/>
  <c r="AS25" i="4"/>
  <c r="AM25" i="4"/>
  <c r="AG25" i="4"/>
  <c r="AA25" i="4"/>
  <c r="U25" i="4"/>
  <c r="O25" i="4"/>
  <c r="N25" i="4"/>
  <c r="M25" i="4"/>
  <c r="L25" i="4"/>
  <c r="K25" i="4"/>
  <c r="AS24" i="4"/>
  <c r="AM24" i="4"/>
  <c r="AG24" i="4"/>
  <c r="AA24" i="4"/>
  <c r="U24" i="4"/>
  <c r="O24" i="4"/>
  <c r="N24" i="4"/>
  <c r="M24" i="4"/>
  <c r="L24" i="4"/>
  <c r="K24" i="4"/>
  <c r="AS23" i="4"/>
  <c r="AM23" i="4"/>
  <c r="AG23" i="4"/>
  <c r="AA23" i="4"/>
  <c r="U23" i="4"/>
  <c r="O23" i="4"/>
  <c r="N23" i="4"/>
  <c r="M23" i="4"/>
  <c r="L23" i="4"/>
  <c r="K23" i="4"/>
  <c r="AS22" i="4"/>
  <c r="AM22" i="4"/>
  <c r="AG22" i="4"/>
  <c r="AA22" i="4"/>
  <c r="U22" i="4"/>
  <c r="O22" i="4"/>
  <c r="N22" i="4"/>
  <c r="M22" i="4"/>
  <c r="L22" i="4"/>
  <c r="K22" i="4"/>
  <c r="AS21" i="4"/>
  <c r="AM21" i="4"/>
  <c r="AG21" i="4"/>
  <c r="AA21" i="4"/>
  <c r="U21" i="4"/>
  <c r="O21" i="4"/>
  <c r="N21" i="4"/>
  <c r="M21" i="4"/>
  <c r="L21" i="4"/>
  <c r="K21" i="4"/>
  <c r="AS20" i="4"/>
  <c r="AM20" i="4"/>
  <c r="AG20" i="4"/>
  <c r="AA20" i="4"/>
  <c r="U20" i="4"/>
  <c r="O20" i="4"/>
  <c r="N20" i="4"/>
  <c r="M20" i="4"/>
  <c r="L20" i="4"/>
  <c r="K20" i="4"/>
  <c r="AS19" i="4"/>
  <c r="AM19" i="4"/>
  <c r="AG19" i="4"/>
  <c r="AA19" i="4"/>
  <c r="U19" i="4"/>
  <c r="O19" i="4"/>
  <c r="N19" i="4"/>
  <c r="M19" i="4"/>
  <c r="L19" i="4"/>
  <c r="K19" i="4"/>
  <c r="AS18" i="4"/>
  <c r="AM18" i="4"/>
  <c r="AG18" i="4"/>
  <c r="AA18" i="4"/>
  <c r="U18" i="4"/>
  <c r="O18" i="4"/>
  <c r="N18" i="4"/>
  <c r="M18" i="4"/>
  <c r="L18" i="4"/>
  <c r="K18" i="4"/>
  <c r="AS17" i="4"/>
  <c r="AM17" i="4"/>
  <c r="AG17" i="4"/>
  <c r="AS15" i="4"/>
  <c r="AM15" i="4"/>
  <c r="AG15" i="4"/>
  <c r="AA15" i="4"/>
  <c r="U15" i="4"/>
  <c r="O15" i="4"/>
  <c r="N15" i="4"/>
  <c r="M15" i="4"/>
  <c r="L15" i="4"/>
  <c r="K15" i="4"/>
  <c r="AS14" i="4"/>
  <c r="AM14" i="4"/>
  <c r="AG14" i="4"/>
  <c r="AA14" i="4"/>
  <c r="U14" i="4"/>
  <c r="O14" i="4"/>
  <c r="N14" i="4"/>
  <c r="M14" i="4"/>
  <c r="L14" i="4"/>
  <c r="K14" i="4"/>
  <c r="AR13" i="4"/>
  <c r="AQ13" i="4"/>
  <c r="AP13" i="4"/>
  <c r="AO13" i="4"/>
  <c r="AN13" i="4"/>
  <c r="AL13" i="4"/>
  <c r="AK13" i="4"/>
  <c r="AJ13" i="4"/>
  <c r="AI13" i="4"/>
  <c r="AH13" i="4"/>
  <c r="AF13" i="4"/>
  <c r="AE13" i="4"/>
  <c r="AD13" i="4"/>
  <c r="AC13" i="4"/>
  <c r="AB13" i="4"/>
  <c r="Z13" i="4"/>
  <c r="Y13" i="4"/>
  <c r="X13" i="4"/>
  <c r="W13" i="4"/>
  <c r="V13" i="4"/>
  <c r="T13" i="4"/>
  <c r="S13" i="4"/>
  <c r="R13" i="4"/>
  <c r="Q13" i="4"/>
  <c r="P13" i="4"/>
  <c r="AI11" i="4" l="1"/>
  <c r="K68" i="4"/>
  <c r="AM68" i="4"/>
  <c r="W11" i="4"/>
  <c r="O68" i="4"/>
  <c r="L68" i="4"/>
  <c r="U68" i="4"/>
  <c r="AS68" i="4"/>
  <c r="M68" i="4"/>
  <c r="AA68" i="4"/>
  <c r="AN129" i="4"/>
  <c r="AS2" i="4" s="1"/>
  <c r="H156" i="4"/>
  <c r="AR129" i="4"/>
  <c r="L155" i="4"/>
  <c r="AD129" i="4"/>
  <c r="I138" i="4"/>
  <c r="N68" i="4"/>
  <c r="AG68" i="4"/>
  <c r="J156" i="4"/>
  <c r="I156" i="4" s="1"/>
  <c r="H157" i="4"/>
  <c r="N155" i="4"/>
  <c r="I131" i="4"/>
  <c r="I130" i="4" s="1"/>
  <c r="I134" i="4"/>
  <c r="H134" i="4"/>
  <c r="H138" i="4"/>
  <c r="I139" i="4"/>
  <c r="H139" i="4"/>
  <c r="O147" i="4"/>
  <c r="I149" i="4"/>
  <c r="AO11" i="4"/>
  <c r="AC11" i="4"/>
  <c r="Q11" i="4"/>
  <c r="J64" i="4"/>
  <c r="I64" i="4" s="1"/>
  <c r="J86" i="4"/>
  <c r="I86" i="4" s="1"/>
  <c r="J87" i="4"/>
  <c r="I87" i="4" s="1"/>
  <c r="AG90" i="4"/>
  <c r="H78" i="4"/>
  <c r="H84" i="4"/>
  <c r="H86" i="4"/>
  <c r="H87" i="4"/>
  <c r="J48" i="4"/>
  <c r="I48" i="4" s="1"/>
  <c r="J56" i="4"/>
  <c r="I56" i="4" s="1"/>
  <c r="J60" i="4"/>
  <c r="I60" i="4" s="1"/>
  <c r="J62" i="4"/>
  <c r="I62" i="4" s="1"/>
  <c r="H64" i="4"/>
  <c r="H75" i="4"/>
  <c r="J77" i="4"/>
  <c r="I77" i="4" s="1"/>
  <c r="H115" i="4"/>
  <c r="H116" i="4" s="1"/>
  <c r="J124" i="4"/>
  <c r="I124" i="4" s="1"/>
  <c r="I125" i="4" s="1"/>
  <c r="AN11" i="4"/>
  <c r="H18" i="4"/>
  <c r="J26" i="4"/>
  <c r="I26" i="4" s="1"/>
  <c r="H26" i="4"/>
  <c r="H27" i="4"/>
  <c r="H29" i="4"/>
  <c r="J35" i="4"/>
  <c r="I35" i="4" s="1"/>
  <c r="J37" i="4"/>
  <c r="I37" i="4" s="1"/>
  <c r="H48" i="4"/>
  <c r="H71" i="4"/>
  <c r="J82" i="4"/>
  <c r="I82" i="4" s="1"/>
  <c r="H82" i="4"/>
  <c r="J83" i="4"/>
  <c r="I83" i="4" s="1"/>
  <c r="H83" i="4"/>
  <c r="O90" i="4"/>
  <c r="U90" i="4"/>
  <c r="J100" i="4"/>
  <c r="J101" i="4" s="1"/>
  <c r="L13" i="4"/>
  <c r="J52" i="4"/>
  <c r="I52" i="4" s="1"/>
  <c r="J54" i="4"/>
  <c r="I54" i="4" s="1"/>
  <c r="H56" i="4"/>
  <c r="J80" i="4"/>
  <c r="I80" i="4" s="1"/>
  <c r="H81" i="4"/>
  <c r="J84" i="4"/>
  <c r="I84" i="4" s="1"/>
  <c r="J85" i="4"/>
  <c r="I85" i="4" s="1"/>
  <c r="H85" i="4"/>
  <c r="M90" i="4"/>
  <c r="J105" i="4"/>
  <c r="I105" i="4" s="1"/>
  <c r="I106" i="4" s="1"/>
  <c r="X129" i="4"/>
  <c r="U129" i="4"/>
  <c r="J10" i="9" s="1"/>
  <c r="J9" i="9" s="1"/>
  <c r="AG129" i="4"/>
  <c r="N10" i="9" s="1"/>
  <c r="N9" i="9" s="1"/>
  <c r="J15" i="4"/>
  <c r="I15" i="4" s="1"/>
  <c r="H15" i="4"/>
  <c r="J50" i="4"/>
  <c r="I50" i="4" s="1"/>
  <c r="H52" i="4"/>
  <c r="J58" i="4"/>
  <c r="I58" i="4" s="1"/>
  <c r="H60" i="4"/>
  <c r="AR11" i="4"/>
  <c r="H22" i="4"/>
  <c r="H23" i="4"/>
  <c r="J24" i="4"/>
  <c r="I24" i="4" s="1"/>
  <c r="J25" i="4"/>
  <c r="I25" i="4" s="1"/>
  <c r="H25" i="4"/>
  <c r="H50" i="4"/>
  <c r="H54" i="4"/>
  <c r="H58" i="4"/>
  <c r="H62" i="4"/>
  <c r="J76" i="4"/>
  <c r="I76" i="4" s="1"/>
  <c r="H77" i="4"/>
  <c r="H80" i="4"/>
  <c r="X67" i="4"/>
  <c r="X11" i="4" s="1"/>
  <c r="AM90" i="4"/>
  <c r="AS90" i="4"/>
  <c r="H105" i="4"/>
  <c r="H106" i="4" s="1"/>
  <c r="J115" i="4"/>
  <c r="I115" i="4" s="1"/>
  <c r="I116" i="4" s="1"/>
  <c r="H124" i="4"/>
  <c r="H125" i="4" s="1"/>
  <c r="J130" i="4"/>
  <c r="P129" i="4"/>
  <c r="U2" i="4" s="1"/>
  <c r="T129" i="4"/>
  <c r="V129" i="4"/>
  <c r="AA2" i="4" s="1"/>
  <c r="Z129" i="4"/>
  <c r="H131" i="4"/>
  <c r="H130" i="4" s="1"/>
  <c r="O129" i="4"/>
  <c r="I137" i="4"/>
  <c r="I136" i="4" s="1"/>
  <c r="I129" i="4" s="1"/>
  <c r="U155" i="4"/>
  <c r="AG155" i="4"/>
  <c r="AS155" i="4"/>
  <c r="H73" i="4"/>
  <c r="H76" i="4"/>
  <c r="AS129" i="4"/>
  <c r="R10" i="9" s="1"/>
  <c r="R9" i="9" s="1"/>
  <c r="AM155" i="4"/>
  <c r="H19" i="4"/>
  <c r="H24" i="4"/>
  <c r="J28" i="4"/>
  <c r="I28" i="4" s="1"/>
  <c r="H28" i="4"/>
  <c r="H30" i="4"/>
  <c r="J36" i="4"/>
  <c r="I36" i="4" s="1"/>
  <c r="J41" i="4"/>
  <c r="I41" i="4" s="1"/>
  <c r="H42" i="4"/>
  <c r="J47" i="4"/>
  <c r="I47" i="4" s="1"/>
  <c r="H47" i="4"/>
  <c r="J49" i="4"/>
  <c r="I49" i="4" s="1"/>
  <c r="H49" i="4"/>
  <c r="J51" i="4"/>
  <c r="I51" i="4" s="1"/>
  <c r="H51" i="4"/>
  <c r="J53" i="4"/>
  <c r="I53" i="4" s="1"/>
  <c r="H53" i="4"/>
  <c r="J55" i="4"/>
  <c r="I55" i="4" s="1"/>
  <c r="H55" i="4"/>
  <c r="J57" i="4"/>
  <c r="I57" i="4" s="1"/>
  <c r="H57" i="4"/>
  <c r="J59" i="4"/>
  <c r="I59" i="4" s="1"/>
  <c r="H59" i="4"/>
  <c r="J61" i="4"/>
  <c r="I61" i="4" s="1"/>
  <c r="H61" i="4"/>
  <c r="J63" i="4"/>
  <c r="I63" i="4" s="1"/>
  <c r="H63" i="4"/>
  <c r="J65" i="4"/>
  <c r="I65" i="4" s="1"/>
  <c r="H65" i="4"/>
  <c r="Y11" i="4"/>
  <c r="J92" i="4"/>
  <c r="I92" i="4" s="1"/>
  <c r="J81" i="4"/>
  <c r="I81" i="4" s="1"/>
  <c r="AK11" i="4"/>
  <c r="J79" i="4"/>
  <c r="I79" i="4" s="1"/>
  <c r="H79" i="4"/>
  <c r="AQ11" i="4"/>
  <c r="AE11" i="4"/>
  <c r="H74" i="4"/>
  <c r="J73" i="4"/>
  <c r="I73" i="4" s="1"/>
  <c r="S11" i="4"/>
  <c r="H72" i="4"/>
  <c r="J71" i="4"/>
  <c r="H40" i="4"/>
  <c r="N13" i="4"/>
  <c r="J31" i="4"/>
  <c r="I31" i="4" s="1"/>
  <c r="J21" i="4"/>
  <c r="I21" i="4" s="1"/>
  <c r="H20" i="4"/>
  <c r="J19" i="4"/>
  <c r="I19" i="4" s="1"/>
  <c r="J18" i="4"/>
  <c r="I18" i="4" s="1"/>
  <c r="J157" i="4"/>
  <c r="I157" i="4" s="1"/>
  <c r="I155" i="4" s="1"/>
  <c r="O155" i="4"/>
  <c r="M155" i="4"/>
  <c r="H34" i="4"/>
  <c r="I150" i="4"/>
  <c r="H150" i="4" s="1"/>
  <c r="AJ11" i="4"/>
  <c r="J42" i="4"/>
  <c r="I42" i="4" s="1"/>
  <c r="AM13" i="4"/>
  <c r="P7" i="9" s="1"/>
  <c r="J40" i="4"/>
  <c r="I40" i="4" s="1"/>
  <c r="J72" i="4"/>
  <c r="I72" i="4" s="1"/>
  <c r="J78" i="4"/>
  <c r="I78" i="4" s="1"/>
  <c r="H41" i="4"/>
  <c r="H21" i="4"/>
  <c r="J23" i="4"/>
  <c r="I23" i="4" s="1"/>
  <c r="J22" i="4"/>
  <c r="I22" i="4" s="1"/>
  <c r="J20" i="4"/>
  <c r="I20" i="4" s="1"/>
  <c r="J14" i="4"/>
  <c r="I14" i="4" s="1"/>
  <c r="H14" i="4"/>
  <c r="Z67" i="4"/>
  <c r="Z11" i="4" s="1"/>
  <c r="H100" i="4"/>
  <c r="H101" i="4" s="1"/>
  <c r="K101" i="4"/>
  <c r="K90" i="4"/>
  <c r="AA90" i="4"/>
  <c r="J75" i="4"/>
  <c r="I75" i="4" s="1"/>
  <c r="AB11" i="4"/>
  <c r="AF11" i="4"/>
  <c r="J74" i="4"/>
  <c r="I74" i="4" s="1"/>
  <c r="P11" i="4"/>
  <c r="T11" i="4"/>
  <c r="J39" i="4"/>
  <c r="I39" i="4" s="1"/>
  <c r="H39" i="4"/>
  <c r="H38" i="4"/>
  <c r="J38" i="4"/>
  <c r="I38" i="4" s="1"/>
  <c r="AS13" i="4"/>
  <c r="R7" i="9" s="1"/>
  <c r="H37" i="4"/>
  <c r="H36" i="4"/>
  <c r="AG13" i="4"/>
  <c r="H35" i="4"/>
  <c r="J34" i="4"/>
  <c r="I34" i="4" s="1"/>
  <c r="J33" i="4"/>
  <c r="I33" i="4" s="1"/>
  <c r="H33" i="4"/>
  <c r="J32" i="4"/>
  <c r="I32" i="4" s="1"/>
  <c r="H32" i="4"/>
  <c r="U13" i="4"/>
  <c r="H31" i="4"/>
  <c r="J30" i="4"/>
  <c r="I30" i="4" s="1"/>
  <c r="J29" i="4"/>
  <c r="I29" i="4" s="1"/>
  <c r="O13" i="4"/>
  <c r="J27" i="4"/>
  <c r="I27" i="4" s="1"/>
  <c r="M13" i="4"/>
  <c r="R11" i="4"/>
  <c r="AD11" i="4"/>
  <c r="AP11" i="4"/>
  <c r="V11" i="4"/>
  <c r="AH11" i="4"/>
  <c r="AL11" i="4"/>
  <c r="H155" i="4"/>
  <c r="L136" i="4"/>
  <c r="L129" i="4" s="1"/>
  <c r="AA136" i="4"/>
  <c r="AA129" i="4" s="1"/>
  <c r="L10" i="9" s="1"/>
  <c r="L9" i="9" s="1"/>
  <c r="AM136" i="4"/>
  <c r="AM129" i="4" s="1"/>
  <c r="P10" i="9" s="1"/>
  <c r="P9" i="9" s="1"/>
  <c r="J147" i="4"/>
  <c r="K13" i="4"/>
  <c r="AA13" i="4"/>
  <c r="L7" i="9" s="1"/>
  <c r="L90" i="4"/>
  <c r="N90" i="4"/>
  <c r="H95" i="4"/>
  <c r="J95" i="4"/>
  <c r="K111" i="4"/>
  <c r="J110" i="4"/>
  <c r="AA111" i="4"/>
  <c r="H110" i="4"/>
  <c r="H111" i="4" s="1"/>
  <c r="J116" i="4"/>
  <c r="K121" i="4"/>
  <c r="J120" i="4"/>
  <c r="AA121" i="4"/>
  <c r="H120" i="4"/>
  <c r="H121" i="4" s="1"/>
  <c r="J125" i="4"/>
  <c r="AB129" i="4"/>
  <c r="AG2" i="4" s="1"/>
  <c r="AF129" i="4"/>
  <c r="AH129" i="4"/>
  <c r="AM2" i="4" s="1"/>
  <c r="AL129" i="4"/>
  <c r="J136" i="4"/>
  <c r="H137" i="4"/>
  <c r="H136" i="4" s="1"/>
  <c r="H149" i="4"/>
  <c r="AP147" i="4"/>
  <c r="K155" i="4"/>
  <c r="AA155" i="4"/>
  <c r="O67" i="4" l="1"/>
  <c r="O11" i="4" s="1"/>
  <c r="O9" i="4" s="1"/>
  <c r="J106" i="4"/>
  <c r="H68" i="4"/>
  <c r="AU68" i="4" s="1"/>
  <c r="I71" i="4"/>
  <c r="I68" i="4" s="1"/>
  <c r="J68" i="4"/>
  <c r="R20" i="9"/>
  <c r="AG67" i="4"/>
  <c r="N8" i="9" s="1"/>
  <c r="U67" i="4"/>
  <c r="J8" i="9" s="1"/>
  <c r="L67" i="4"/>
  <c r="L11" i="4" s="1"/>
  <c r="J155" i="4"/>
  <c r="P20" i="9"/>
  <c r="I13" i="4"/>
  <c r="I100" i="4"/>
  <c r="I101" i="4" s="1"/>
  <c r="M67" i="4"/>
  <c r="M11" i="4" s="1"/>
  <c r="K67" i="4"/>
  <c r="K11" i="4" s="1"/>
  <c r="H129" i="4"/>
  <c r="AU129" i="4" s="1"/>
  <c r="N67" i="4"/>
  <c r="N11" i="4" s="1"/>
  <c r="L20" i="9"/>
  <c r="AM67" i="4"/>
  <c r="P8" i="9" s="1"/>
  <c r="J129" i="4"/>
  <c r="H147" i="4"/>
  <c r="J20" i="9"/>
  <c r="N20" i="9"/>
  <c r="AS67" i="4"/>
  <c r="R8" i="9" s="1"/>
  <c r="H10" i="9"/>
  <c r="H9" i="9" s="1"/>
  <c r="N7" i="9"/>
  <c r="J7" i="9"/>
  <c r="I147" i="4"/>
  <c r="AA67" i="4"/>
  <c r="L8" i="9" s="1"/>
  <c r="H13" i="4"/>
  <c r="J13" i="4"/>
  <c r="J121" i="4"/>
  <c r="I120" i="4"/>
  <c r="I121" i="4" s="1"/>
  <c r="J111" i="4"/>
  <c r="I110" i="4"/>
  <c r="I111" i="4" s="1"/>
  <c r="J96" i="4"/>
  <c r="I95" i="4"/>
  <c r="J90" i="4"/>
  <c r="H96" i="4"/>
  <c r="H90" i="4"/>
  <c r="AG11" i="4" l="1"/>
  <c r="N6" i="9" s="1"/>
  <c r="J67" i="4"/>
  <c r="J11" i="4" s="1"/>
  <c r="J9" i="4" s="1"/>
  <c r="AA11" i="4"/>
  <c r="AA9" i="4" s="1"/>
  <c r="L4" i="9" s="1"/>
  <c r="AS11" i="4"/>
  <c r="R6" i="9" s="1"/>
  <c r="U11" i="4"/>
  <c r="J6" i="9" s="1"/>
  <c r="AM11" i="4"/>
  <c r="P6" i="9" s="1"/>
  <c r="AU147" i="4"/>
  <c r="H13" i="9"/>
  <c r="H12" i="9" s="1"/>
  <c r="H67" i="4"/>
  <c r="AU67" i="4" s="1"/>
  <c r="AU13" i="4"/>
  <c r="H7" i="9"/>
  <c r="I90" i="4"/>
  <c r="I67" i="4" s="1"/>
  <c r="I11" i="4" s="1"/>
  <c r="I9" i="4" s="1"/>
  <c r="I96" i="4"/>
  <c r="AG9" i="4" l="1"/>
  <c r="N4" i="9" s="1"/>
  <c r="L6" i="9"/>
  <c r="U9" i="4"/>
  <c r="J4" i="9" s="1"/>
  <c r="AS9" i="4"/>
  <c r="R4" i="9" s="1"/>
  <c r="AM9" i="4"/>
  <c r="P4" i="9" s="1"/>
  <c r="H11" i="4"/>
  <c r="H9" i="4" s="1"/>
  <c r="H8" i="9"/>
  <c r="H6" i="9" s="1"/>
  <c r="AU11" i="4" l="1"/>
  <c r="AU9" i="4"/>
  <c r="H4" i="9"/>
  <c r="C5" i="9" s="1"/>
</calcChain>
</file>

<file path=xl/sharedStrings.xml><?xml version="1.0" encoding="utf-8"?>
<sst xmlns="http://schemas.openxmlformats.org/spreadsheetml/2006/main" count="886" uniqueCount="327">
  <si>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</si>
  <si>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</si>
  <si>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</si>
  <si>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</si>
  <si>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</si>
  <si>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</si>
  <si>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</si>
  <si>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</si>
  <si>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</si>
  <si>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</si>
  <si>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</si>
  <si>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</si>
  <si>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</si>
  <si>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</si>
  <si>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</si>
  <si>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</si>
  <si>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</si>
  <si>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</si>
  <si>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</si>
  <si>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</si>
  <si>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</si>
  <si>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</si>
  <si>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</si>
  <si>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</si>
  <si>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</si>
  <si>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</si>
  <si>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</si>
  <si>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</si>
  <si>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</si>
  <si>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</si>
  <si>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</si>
  <si>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</si>
  <si>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</si>
  <si>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</si>
  <si>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</si>
  <si>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</si>
  <si>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</si>
  <si>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</si>
  <si>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</si>
  <si>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</si>
  <si>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</si>
  <si>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</si>
  <si>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</si>
  <si>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</si>
  <si>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</si>
  <si>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</si>
  <si>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</si>
  <si>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</si>
  <si>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</si>
  <si>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</si>
  <si>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</si>
  <si>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</si>
  <si>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</si>
  <si>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</si>
  <si>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</si>
  <si>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</si>
  <si>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</si>
  <si>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</si>
  <si>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</si>
  <si>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</si>
  <si>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</si>
  <si>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</si>
  <si>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</si>
  <si>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</si>
  <si>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</si>
  <si>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</si>
  <si>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</si>
  <si>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</si>
  <si>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</si>
  <si>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</si>
  <si>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</si>
  <si>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</si>
  <si>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</si>
  <si>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</si>
  <si>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</si>
  <si>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</si>
  <si>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</si>
  <si>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</si>
  <si>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</si>
  <si>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Б1.Б.1</t>
  </si>
  <si>
    <t>Иностранный язык</t>
  </si>
  <si>
    <t>Б1.Б.2</t>
  </si>
  <si>
    <t>Философия</t>
  </si>
  <si>
    <t>Б1.Б.3</t>
  </si>
  <si>
    <t>Б1.Б.4</t>
  </si>
  <si>
    <t>Безопасность жизнедеятельности</t>
  </si>
  <si>
    <t>Б1.Б.5</t>
  </si>
  <si>
    <t>Физическая культура и спорт</t>
  </si>
  <si>
    <t>12</t>
  </si>
  <si>
    <t>Б1.Б.6</t>
  </si>
  <si>
    <t>Основы права</t>
  </si>
  <si>
    <t>Б1.Б.7</t>
  </si>
  <si>
    <t>Русский язык и культура речи</t>
  </si>
  <si>
    <t>24</t>
  </si>
  <si>
    <t>Б1.Б.8</t>
  </si>
  <si>
    <t>Профсоюзное движение</t>
  </si>
  <si>
    <t>Б1.Б.9</t>
  </si>
  <si>
    <t>Культурология</t>
  </si>
  <si>
    <t>3</t>
  </si>
  <si>
    <t>Б1.Б.10</t>
  </si>
  <si>
    <t>История культуры Санкт-Петербурга</t>
  </si>
  <si>
    <t>Б1.Б.11</t>
  </si>
  <si>
    <t>Социология</t>
  </si>
  <si>
    <t>Б1.Б.12</t>
  </si>
  <si>
    <t>Экономика</t>
  </si>
  <si>
    <t>Б1.Б.13</t>
  </si>
  <si>
    <t>Психология</t>
  </si>
  <si>
    <t>Б1.Б.14</t>
  </si>
  <si>
    <t>Профессиональный иностранный язык</t>
  </si>
  <si>
    <t>6</t>
  </si>
  <si>
    <t>Б1.Б.15</t>
  </si>
  <si>
    <t xml:space="preserve">Современные информационные технологии </t>
  </si>
  <si>
    <t>Б1.Б.16</t>
  </si>
  <si>
    <t>Введение в специальность</t>
  </si>
  <si>
    <t>Б1.Б.17</t>
  </si>
  <si>
    <t>Основы теории журналистики</t>
  </si>
  <si>
    <t>Б1.Б.18</t>
  </si>
  <si>
    <t>Отечественная литература</t>
  </si>
  <si>
    <t>Б1.Б.19</t>
  </si>
  <si>
    <t>Зарубежная литература</t>
  </si>
  <si>
    <t>Б1.Б.20</t>
  </si>
  <si>
    <t>История отечественной журналистики</t>
  </si>
  <si>
    <t>Б1.Б.21</t>
  </si>
  <si>
    <t>История зарубежной журналистики</t>
  </si>
  <si>
    <t>Б1.Б.22</t>
  </si>
  <si>
    <t>Система СМИ</t>
  </si>
  <si>
    <t>Б1.Б.23</t>
  </si>
  <si>
    <t>Технология создания и редактирование медиатекстов</t>
  </si>
  <si>
    <t>Б1.Б.24</t>
  </si>
  <si>
    <t>Б1.Б.25</t>
  </si>
  <si>
    <t>Техника и технология печатных и электронных СМИ</t>
  </si>
  <si>
    <t>Б1.Б.26</t>
  </si>
  <si>
    <t>Основы рекламы и паблик рилейшнз</t>
  </si>
  <si>
    <t>Б1.Б.27</t>
  </si>
  <si>
    <t>Медиаэкономика</t>
  </si>
  <si>
    <t>Б1.Б.28</t>
  </si>
  <si>
    <t>Менеджмент и продюсерство  СМИ</t>
  </si>
  <si>
    <t>Б1.Б.29</t>
  </si>
  <si>
    <t>Психология журналистики</t>
  </si>
  <si>
    <t>Б1.Б.30</t>
  </si>
  <si>
    <t>Практика стилистики русского языка</t>
  </si>
  <si>
    <t>Б1.В.ОД.1</t>
  </si>
  <si>
    <t>Основы сценарного мастерства</t>
  </si>
  <si>
    <t>Б1.В.ОД.2</t>
  </si>
  <si>
    <t>Цифровой монтаж на ТВ</t>
  </si>
  <si>
    <t>Б1.В.ОД.3</t>
  </si>
  <si>
    <t>Компьютерная верстка и редактирование</t>
  </si>
  <si>
    <t>Б1.В.ОД.4</t>
  </si>
  <si>
    <t>Творческий практикум</t>
  </si>
  <si>
    <t>Б1.В.ОД.5</t>
  </si>
  <si>
    <t>Российские и зарубежные информационные агенства</t>
  </si>
  <si>
    <t>Б1.В.ОД.6</t>
  </si>
  <si>
    <t>Правовые и этические основы журналистики</t>
  </si>
  <si>
    <t>Б1.В.ОД.7</t>
  </si>
  <si>
    <t>Основы операторского мастерства</t>
  </si>
  <si>
    <t>Б1.В.ОД.8</t>
  </si>
  <si>
    <t xml:space="preserve">Социология СМИ </t>
  </si>
  <si>
    <t>5</t>
  </si>
  <si>
    <t>Б1.В.ОД.9</t>
  </si>
  <si>
    <t>Ведущий теле и радиоэфира</t>
  </si>
  <si>
    <t>Б1.В.ОД.10</t>
  </si>
  <si>
    <t>Корпоративные СМИ</t>
  </si>
  <si>
    <t>Практикум по дипломному проектированию</t>
  </si>
  <si>
    <t>Информационная журналистика</t>
  </si>
  <si>
    <t>Аналитическая журналистика</t>
  </si>
  <si>
    <t>Публицистическая журналистика</t>
  </si>
  <si>
    <t>Художественная журналистика</t>
  </si>
  <si>
    <t>Интернет-журналистика</t>
  </si>
  <si>
    <t>Методы работы с информацией</t>
  </si>
  <si>
    <t>Технология интервьюирования</t>
  </si>
  <si>
    <t>Конвергентная журналистика</t>
  </si>
  <si>
    <t>Интернет-телевидение</t>
  </si>
  <si>
    <t>Практики</t>
  </si>
  <si>
    <t>Профессионально-ознакомительная практика</t>
  </si>
  <si>
    <t>Профессионально-творческая практика</t>
  </si>
  <si>
    <t>Валеология</t>
  </si>
  <si>
    <t>Мировая культура и искусство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</si>
  <si>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</si>
  <si>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</si>
  <si>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</si>
  <si>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</si>
  <si>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</si>
  <si>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</si>
  <si>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</si>
  <si>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</si>
  <si>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</si>
  <si>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42.03.02</t>
  </si>
  <si>
    <t>Журналистика</t>
  </si>
  <si>
    <t>Профиль подготовки "Тележурналистика"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</si>
  <si>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</si>
  <si>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</si>
  <si>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</si>
  <si>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</si>
  <si>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</si>
  <si>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</si>
  <si>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</si>
  <si>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</si>
  <si>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</si>
  <si>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</si>
  <si>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</si>
  <si>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</si>
  <si>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</si>
  <si>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</si>
  <si>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</si>
  <si>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</si>
  <si>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</si>
  <si>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</si>
  <si>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</si>
  <si>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</si>
  <si>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</si>
  <si>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</si>
  <si>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4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</si>
  <si>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</si>
  <si>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</si>
  <si>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</si>
  <si>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</si>
  <si>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</si>
  <si>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</si>
  <si>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</si>
  <si>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</si>
  <si>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</si>
  <si>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</si>
  <si>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</si>
  <si>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</si>
  <si>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</si>
  <si>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</si>
  <si>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</si>
  <si>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</si>
  <si>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</si>
  <si>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</si>
  <si>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</si>
  <si>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</si>
  <si>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</si>
  <si>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</si>
  <si>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</si>
  <si>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</si>
  <si>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</si>
  <si>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</si>
  <si>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</si>
  <si>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</si>
  <si>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</si>
  <si>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</si>
  <si>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</si>
  <si>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</si>
  <si>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</si>
  <si>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</si>
  <si>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</si>
  <si>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</si>
  <si>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</si>
  <si>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</si>
  <si>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</si>
  <si>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</si>
  <si>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</si>
  <si>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</si>
  <si>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</si>
  <si>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</si>
  <si>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</si>
  <si>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</si>
  <si>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</si>
  <si>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</si>
  <si>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</si>
  <si>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У</t>
  </si>
  <si>
    <t>III</t>
  </si>
  <si>
    <t>П</t>
  </si>
  <si>
    <t>IV</t>
  </si>
  <si>
    <t>V</t>
  </si>
  <si>
    <t>Д</t>
  </si>
  <si>
    <t>VI</t>
  </si>
  <si>
    <t>VII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</si>
  <si>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</si>
  <si>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</si>
  <si>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</si>
  <si>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</si>
  <si>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</si>
  <si>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</si>
  <si>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</si>
  <si>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</si>
  <si>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Выпускная квалификационная работа</t>
  </si>
  <si>
    <t>Г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</si>
  <si>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</si>
  <si>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</si>
  <si>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</si>
  <si>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Контрольные</t>
  </si>
  <si>
    <t>Базовая часть</t>
  </si>
  <si>
    <t>Вариативная часть</t>
  </si>
  <si>
    <t>Факт</t>
  </si>
  <si>
    <t>ИТОГО</t>
  </si>
  <si>
    <t>Обязат. %</t>
  </si>
  <si>
    <t>Макс.</t>
  </si>
  <si>
    <t>Мин.</t>
  </si>
  <si>
    <t xml:space="preserve">Итого по ООП                                  </t>
  </si>
  <si>
    <t>Итого обязательная часть (40%)</t>
  </si>
  <si>
    <t>Обязательная часть</t>
  </si>
  <si>
    <t>Б2.Б</t>
  </si>
  <si>
    <t>Б2.В</t>
  </si>
  <si>
    <t>6-9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</si>
  <si>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</si>
  <si>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</si>
  <si>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</si>
  <si>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</si>
  <si>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</si>
  <si>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</si>
  <si>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</si>
  <si>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</si>
  <si>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</si>
  <si>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</si>
  <si>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</si>
  <si>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</si>
  <si>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</si>
  <si>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&gt;159</t>
  </si>
  <si>
    <t>&gt;21</t>
  </si>
  <si>
    <t xml:space="preserve">2. Условные обозначения: </t>
  </si>
  <si>
    <t xml:space="preserve">Элективные дисциплины </t>
  </si>
  <si>
    <t>НОУ ВПО "Санкт-Петербургский Гуманитарный университет профсоюзов"_x000D_</t>
  </si>
  <si>
    <t xml:space="preserve">Основы фотодела </t>
  </si>
  <si>
    <t>Б1.Б.31</t>
  </si>
  <si>
    <t>Б1.Б.32</t>
  </si>
  <si>
    <t>Б1.В.ОД.11</t>
  </si>
  <si>
    <t>Б1.В.ОД.12</t>
  </si>
  <si>
    <t>Б1.В.ОД.13</t>
  </si>
  <si>
    <t>Б1.В.ОД.14</t>
  </si>
  <si>
    <t>Срок обучения: 4 г. 7 мес.</t>
  </si>
  <si>
    <t>-</t>
  </si>
  <si>
    <t>Деловая культура</t>
  </si>
  <si>
    <t>История России</t>
  </si>
  <si>
    <t>Всеобщая история</t>
  </si>
  <si>
    <t>Б1.Б.33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</si>
</sst>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8"/>
      <color rgb="FFFF0000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0"/>
      </patternFill>
    </fill>
    <fill>
      <patternFill patternType="solid">
        <fgColor indexed="9"/>
        <bgColor indexed="20"/>
      </patternFill>
    </fill>
    <fill>
      <patternFill patternType="solid">
        <fgColor rgb="FFFFFF00"/>
        <bgColor indexed="1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8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9" xfId="2" applyNumberFormat="1" applyFont="1" applyFill="1" applyBorder="1" applyAlignment="1">
      <alignment vertical="center"/>
    </xf>
    <xf numFmtId="0" fontId="1" fillId="2" borderId="40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8" fillId="0" borderId="0" xfId="6"/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18" fillId="8" borderId="0" xfId="6" applyFont="1" applyFill="1" applyBorder="1" applyAlignment="1" applyProtection="1">
      <alignment wrapText="1"/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0" xfId="7"/>
    <xf numFmtId="0" fontId="9" fillId="8" borderId="1" xfId="7" applyNumberFormat="1" applyFont="1" applyFill="1" applyBorder="1" applyAlignment="1" applyProtection="1">
      <alignment horizontal="center" vertical="center"/>
      <protection locked="0"/>
    </xf>
    <xf numFmtId="0" fontId="9" fillId="8" borderId="3" xfId="7" applyNumberFormat="1" applyFont="1" applyFill="1" applyBorder="1" applyAlignment="1" applyProtection="1">
      <alignment vertical="center"/>
      <protection locked="0"/>
    </xf>
    <xf numFmtId="0" fontId="9" fillId="8" borderId="4" xfId="7" applyNumberFormat="1" applyFont="1" applyFill="1" applyBorder="1" applyAlignment="1" applyProtection="1">
      <alignment vertical="center"/>
      <protection locked="0"/>
    </xf>
    <xf numFmtId="0" fontId="9" fillId="8" borderId="5" xfId="7" applyNumberFormat="1" applyFont="1" applyFill="1" applyBorder="1" applyAlignment="1" applyProtection="1">
      <alignment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 textRotation="90"/>
      <protection locked="0"/>
    </xf>
    <xf numFmtId="0" fontId="9" fillId="8" borderId="0" xfId="7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center" vertical="center"/>
      <protection locked="0"/>
    </xf>
    <xf numFmtId="0" fontId="26" fillId="9" borderId="1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/>
      <protection locked="0"/>
    </xf>
    <xf numFmtId="164" fontId="1" fillId="2" borderId="26" xfId="0" applyNumberFormat="1" applyFont="1" applyFill="1" applyBorder="1" applyAlignment="1" applyProtection="1">
      <alignment vertical="center"/>
    </xf>
    <xf numFmtId="0" fontId="1" fillId="0" borderId="0" xfId="9"/>
    <xf numFmtId="0" fontId="1" fillId="0" borderId="0" xfId="9" applyBorder="1"/>
    <xf numFmtId="0" fontId="28" fillId="12" borderId="1" xfId="9" applyFont="1" applyFill="1" applyBorder="1" applyAlignment="1">
      <alignment horizontal="center" vertical="center"/>
    </xf>
    <xf numFmtId="0" fontId="1" fillId="13" borderId="14" xfId="9" applyFill="1" applyBorder="1"/>
    <xf numFmtId="0" fontId="12" fillId="13" borderId="14" xfId="9" applyFont="1" applyFill="1" applyBorder="1" applyAlignment="1">
      <alignment horizontal="left" vertical="center" wrapText="1"/>
    </xf>
    <xf numFmtId="0" fontId="1" fillId="0" borderId="14" xfId="9" applyBorder="1"/>
    <xf numFmtId="0" fontId="4" fillId="13" borderId="14" xfId="9" applyFont="1" applyFill="1" applyBorder="1" applyAlignment="1">
      <alignment horizontal="center" vertical="center"/>
    </xf>
    <xf numFmtId="0" fontId="12" fillId="13" borderId="14" xfId="9" applyNumberFormat="1" applyFont="1" applyFill="1" applyBorder="1" applyAlignment="1">
      <alignment horizontal="center" vertical="center"/>
    </xf>
    <xf numFmtId="0" fontId="1" fillId="11" borderId="14" xfId="9" applyFill="1" applyBorder="1"/>
    <xf numFmtId="0" fontId="4" fillId="14" borderId="14" xfId="9" applyFont="1" applyFill="1" applyBorder="1" applyAlignment="1">
      <alignment horizontal="center" vertical="center"/>
    </xf>
    <xf numFmtId="0" fontId="4" fillId="11" borderId="14" xfId="9" applyFont="1" applyFill="1" applyBorder="1" applyAlignment="1">
      <alignment horizontal="center" vertical="center"/>
    </xf>
    <xf numFmtId="0" fontId="1" fillId="0" borderId="22" xfId="9" applyBorder="1"/>
    <xf numFmtId="0" fontId="4" fillId="11" borderId="14" xfId="9" applyFont="1" applyFill="1" applyBorder="1" applyAlignment="1">
      <alignment horizontal="left" vertical="center" wrapText="1"/>
    </xf>
    <xf numFmtId="9" fontId="4" fillId="11" borderId="14" xfId="9" applyNumberFormat="1" applyFont="1" applyFill="1" applyBorder="1" applyAlignment="1">
      <alignment horizontal="center" vertical="center"/>
    </xf>
    <xf numFmtId="165" fontId="4" fillId="11" borderId="14" xfId="9" applyNumberFormat="1" applyFont="1" applyFill="1" applyBorder="1" applyAlignment="1">
      <alignment horizontal="center" vertical="center"/>
    </xf>
    <xf numFmtId="0" fontId="12" fillId="11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12" fillId="11" borderId="13" xfId="9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left" vertical="center"/>
    </xf>
    <xf numFmtId="9" fontId="4" fillId="11" borderId="13" xfId="9" applyNumberFormat="1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center" vertical="center"/>
    </xf>
    <xf numFmtId="0" fontId="4" fillId="15" borderId="13" xfId="9" applyFont="1" applyFill="1" applyBorder="1" applyAlignment="1">
      <alignment horizontal="center" vertical="center"/>
    </xf>
    <xf numFmtId="0" fontId="1" fillId="11" borderId="13" xfId="9" applyFill="1" applyBorder="1"/>
    <xf numFmtId="0" fontId="12" fillId="16" borderId="1" xfId="9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/>
    </xf>
    <xf numFmtId="0" fontId="1" fillId="0" borderId="1" xfId="9" applyBorder="1"/>
    <xf numFmtId="0" fontId="4" fillId="15" borderId="1" xfId="9" applyFont="1" applyFill="1" applyBorder="1" applyAlignment="1">
      <alignment horizontal="center" vertical="center"/>
    </xf>
    <xf numFmtId="0" fontId="1" fillId="11" borderId="1" xfId="9" applyFill="1" applyBorder="1"/>
    <xf numFmtId="0" fontId="4" fillId="4" borderId="14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center" vertical="center"/>
    </xf>
    <xf numFmtId="0" fontId="12" fillId="16" borderId="37" xfId="9" applyFont="1" applyFill="1" applyBorder="1" applyAlignment="1">
      <alignment horizontal="center" vertical="center"/>
    </xf>
    <xf numFmtId="0" fontId="4" fillId="0" borderId="37" xfId="9" applyFont="1" applyBorder="1" applyAlignment="1">
      <alignment horizontal="left" vertical="center"/>
    </xf>
    <xf numFmtId="0" fontId="1" fillId="0" borderId="37" xfId="9" applyBorder="1"/>
    <xf numFmtId="0" fontId="4" fillId="15" borderId="37" xfId="9" applyFont="1" applyFill="1" applyBorder="1" applyAlignment="1">
      <alignment horizontal="center" vertical="center"/>
    </xf>
    <xf numFmtId="0" fontId="1" fillId="11" borderId="37" xfId="9" applyFill="1" applyBorder="1"/>
    <xf numFmtId="0" fontId="4" fillId="11" borderId="37" xfId="9" applyFont="1" applyFill="1" applyBorder="1" applyAlignment="1">
      <alignment horizontal="center" vertical="center"/>
    </xf>
    <xf numFmtId="0" fontId="1" fillId="0" borderId="35" xfId="9" applyBorder="1"/>
    <xf numFmtId="0" fontId="12" fillId="11" borderId="1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12" fillId="16" borderId="1" xfId="9" applyFont="1" applyFill="1" applyBorder="1" applyAlignment="1">
      <alignment horizontal="center"/>
    </xf>
    <xf numFmtId="0" fontId="4" fillId="0" borderId="0" xfId="9" applyFont="1" applyAlignment="1">
      <alignment horizontal="center" vertical="center"/>
    </xf>
    <xf numFmtId="0" fontId="4" fillId="0" borderId="37" xfId="9" applyFont="1" applyBorder="1" applyAlignment="1">
      <alignment horizontal="center" vertical="center"/>
    </xf>
    <xf numFmtId="0" fontId="4" fillId="11" borderId="13" xfId="9" applyFont="1" applyFill="1" applyBorder="1" applyAlignment="1">
      <alignment vertical="center" wrapText="1"/>
    </xf>
    <xf numFmtId="0" fontId="1" fillId="0" borderId="13" xfId="9" applyBorder="1"/>
    <xf numFmtId="49" fontId="4" fillId="15" borderId="13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horizontal="center" vertical="center"/>
    </xf>
    <xf numFmtId="9" fontId="4" fillId="11" borderId="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/>
    </xf>
    <xf numFmtId="0" fontId="1" fillId="4" borderId="1" xfId="9" applyFill="1" applyBorder="1"/>
    <xf numFmtId="0" fontId="4" fillId="0" borderId="6" xfId="9" applyFont="1" applyBorder="1" applyAlignment="1">
      <alignment vertical="center" wrapText="1"/>
    </xf>
    <xf numFmtId="0" fontId="4" fillId="0" borderId="13" xfId="9" applyFont="1" applyBorder="1" applyAlignment="1">
      <alignment vertical="center" wrapText="1"/>
    </xf>
    <xf numFmtId="0" fontId="1" fillId="4" borderId="0" xfId="9" applyFill="1" applyBorder="1"/>
    <xf numFmtId="0" fontId="1" fillId="4" borderId="0" xfId="9" applyFill="1" applyBorder="1" applyAlignment="1"/>
    <xf numFmtId="0" fontId="1" fillId="11" borderId="24" xfId="9" applyFill="1" applyBorder="1" applyAlignment="1"/>
    <xf numFmtId="0" fontId="16" fillId="4" borderId="13" xfId="9" applyFont="1" applyFill="1" applyBorder="1" applyAlignment="1">
      <alignment horizontal="center"/>
    </xf>
    <xf numFmtId="0" fontId="29" fillId="4" borderId="13" xfId="9" applyFont="1" applyFill="1" applyBorder="1" applyAlignment="1">
      <alignment horizontal="center"/>
    </xf>
    <xf numFmtId="0" fontId="16" fillId="4" borderId="1" xfId="9" applyFont="1" applyFill="1" applyBorder="1" applyAlignment="1">
      <alignment horizontal="center"/>
    </xf>
    <xf numFmtId="0" fontId="29" fillId="4" borderId="1" xfId="9" applyFont="1" applyFill="1" applyBorder="1" applyAlignment="1">
      <alignment horizontal="center"/>
    </xf>
    <xf numFmtId="0" fontId="29" fillId="4" borderId="1" xfId="9" applyFont="1" applyFill="1" applyBorder="1"/>
    <xf numFmtId="0" fontId="9" fillId="8" borderId="3" xfId="7" applyNumberFormat="1" applyFont="1" applyFill="1" applyBorder="1" applyAlignment="1" applyProtection="1">
      <alignment horizontal="center"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/>
      <protection locked="0"/>
    </xf>
    <xf numFmtId="0" fontId="9" fillId="8" borderId="13" xfId="7" applyNumberFormat="1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" fillId="6" borderId="16" xfId="1" applyNumberFormat="1" applyFont="1" applyFill="1" applyBorder="1" applyAlignment="1" applyProtection="1">
      <alignment horizontal="left" vertical="center" wrapText="1"/>
    </xf>
    <xf numFmtId="0" fontId="1" fillId="6" borderId="14" xfId="1" applyNumberFormat="1" applyFont="1" applyFill="1" applyBorder="1" applyAlignment="1">
      <alignment horizontal="center" vertical="center"/>
    </xf>
    <xf numFmtId="0" fontId="1" fillId="6" borderId="14" xfId="1" applyNumberFormat="1" applyFont="1" applyFill="1" applyBorder="1" applyAlignment="1">
      <alignment horizontal="left" vertical="center" wrapText="1"/>
    </xf>
    <xf numFmtId="0" fontId="5" fillId="7" borderId="15" xfId="1" applyFont="1" applyFill="1" applyBorder="1" applyAlignment="1" applyProtection="1">
      <alignment wrapText="1"/>
      <protection locked="0"/>
    </xf>
    <xf numFmtId="0" fontId="1" fillId="6" borderId="14" xfId="2" applyNumberFormat="1" applyFont="1" applyFill="1" applyBorder="1" applyAlignment="1">
      <alignment horizontal="center" vertical="center"/>
    </xf>
    <xf numFmtId="0" fontId="1" fillId="6" borderId="14" xfId="2" applyNumberFormat="1" applyFont="1" applyFill="1" applyBorder="1" applyAlignment="1">
      <alignment horizontal="left" vertical="center" wrapText="1"/>
    </xf>
    <xf numFmtId="0" fontId="1" fillId="6" borderId="38" xfId="2" applyNumberFormat="1" applyFont="1" applyFill="1" applyBorder="1" applyAlignment="1">
      <alignment horizontal="center" vertical="center"/>
    </xf>
    <xf numFmtId="0" fontId="22" fillId="8" borderId="11" xfId="6" applyNumberFormat="1" applyFont="1" applyFill="1" applyBorder="1" applyAlignment="1" applyProtection="1">
      <alignment vertical="center"/>
      <protection locked="0"/>
    </xf>
    <xf numFmtId="0" fontId="22" fillId="8" borderId="0" xfId="6" applyNumberFormat="1" applyFont="1" applyFill="1" applyBorder="1" applyAlignment="1" applyProtection="1">
      <alignment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17" borderId="1" xfId="2" applyNumberFormat="1" applyFont="1" applyFill="1" applyBorder="1" applyAlignment="1" applyProtection="1">
      <alignment horizontal="center" vertical="center"/>
      <protection locked="0"/>
    </xf>
    <xf numFmtId="0" fontId="4" fillId="1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19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19" borderId="17" xfId="3" applyNumberFormat="1" applyFont="1" applyFill="1" applyBorder="1" applyAlignment="1" applyProtection="1">
      <alignment horizontal="center" vertical="center" wrapText="1"/>
      <protection locked="0"/>
    </xf>
    <xf numFmtId="0" fontId="31" fillId="4" borderId="0" xfId="1" applyNumberFormat="1" applyFont="1" applyFill="1"/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19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19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19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5" xfId="1" applyNumberFormat="1" applyFont="1" applyFill="1" applyBorder="1" applyAlignment="1">
      <alignment horizontal="center" vertical="center"/>
    </xf>
    <xf numFmtId="0" fontId="1" fillId="6" borderId="45" xfId="1" applyNumberFormat="1" applyFont="1" applyFill="1" applyBorder="1" applyAlignment="1">
      <alignment horizontal="center" vertical="center"/>
    </xf>
    <xf numFmtId="0" fontId="1" fillId="4" borderId="35" xfId="1" applyNumberFormat="1" applyFont="1" applyFill="1" applyBorder="1" applyAlignment="1">
      <alignment horizontal="center" vertical="center"/>
    </xf>
    <xf numFmtId="0" fontId="1" fillId="5" borderId="35" xfId="1" applyNumberFormat="1" applyFont="1" applyFill="1" applyBorder="1" applyAlignment="1">
      <alignment horizontal="center" vertical="center"/>
    </xf>
    <xf numFmtId="0" fontId="1" fillId="7" borderId="35" xfId="1" applyNumberFormat="1" applyFont="1" applyFill="1" applyBorder="1" applyAlignment="1">
      <alignment horizontal="center" vertical="center"/>
    </xf>
    <xf numFmtId="0" fontId="1" fillId="2" borderId="36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4" fillId="8" borderId="0" xfId="6" applyFont="1" applyFill="1" applyBorder="1" applyAlignment="1" applyProtection="1">
      <alignment horizontal="left" vertical="center"/>
      <protection locked="0"/>
    </xf>
    <xf numFmtId="0" fontId="10" fillId="8" borderId="0" xfId="6" applyFont="1" applyFill="1" applyBorder="1" applyAlignment="1" applyProtection="1">
      <alignment horizontal="center" vertical="top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left" wrapText="1"/>
      <protection locked="0"/>
    </xf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right" wrapText="1"/>
      <protection locked="0"/>
    </xf>
    <xf numFmtId="0" fontId="15" fillId="8" borderId="0" xfId="6" applyFont="1" applyFill="1" applyBorder="1" applyAlignment="1" applyProtection="1">
      <alignment horizontal="left" vertical="center"/>
      <protection locked="0"/>
    </xf>
    <xf numFmtId="0" fontId="15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top"/>
      <protection locked="0"/>
    </xf>
    <xf numFmtId="0" fontId="17" fillId="8" borderId="1" xfId="6" applyNumberFormat="1" applyFont="1" applyFill="1" applyBorder="1" applyAlignment="1" applyProtection="1">
      <alignment horizontal="center" vertical="center"/>
      <protection locked="0"/>
    </xf>
    <xf numFmtId="0" fontId="19" fillId="8" borderId="0" xfId="6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 wrapText="1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9" fillId="8" borderId="0" xfId="6" applyFont="1" applyFill="1" applyBorder="1" applyAlignment="1" applyProtection="1">
      <alignment horizontal="center" wrapText="1"/>
      <protection locked="0"/>
    </xf>
    <xf numFmtId="0" fontId="21" fillId="8" borderId="0" xfId="6" applyFont="1" applyFill="1" applyBorder="1" applyAlignment="1" applyProtection="1">
      <alignment horizontal="left"/>
      <protection locked="0"/>
    </xf>
    <xf numFmtId="0" fontId="22" fillId="8" borderId="11" xfId="6" applyNumberFormat="1" applyFont="1" applyFill="1" applyBorder="1" applyAlignment="1" applyProtection="1">
      <alignment horizontal="left"/>
      <protection locked="0"/>
    </xf>
    <xf numFmtId="0" fontId="21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21" fillId="0" borderId="0" xfId="6" applyFont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21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0" xfId="6" applyFont="1" applyFill="1" applyBorder="1" applyAlignment="1" applyProtection="1">
      <alignment horizontal="left" vertical="top"/>
      <protection locked="0"/>
    </xf>
    <xf numFmtId="14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3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9" fillId="2" borderId="1" xfId="7" applyNumberFormat="1" applyFont="1" applyFill="1" applyBorder="1" applyAlignment="1" applyProtection="1">
      <alignment horizontal="center" vertical="center"/>
      <protection locked="0"/>
    </xf>
    <xf numFmtId="0" fontId="24" fillId="8" borderId="0" xfId="7" applyFont="1" applyFill="1" applyBorder="1" applyAlignment="1" applyProtection="1">
      <alignment horizontal="left" vertical="center"/>
      <protection locked="0"/>
    </xf>
    <xf numFmtId="0" fontId="9" fillId="2" borderId="3" xfId="7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8" borderId="6" xfId="2" applyNumberFormat="1" applyFont="1" applyFill="1" applyBorder="1" applyAlignment="1" applyProtection="1">
      <alignment horizontal="center" vertical="center"/>
      <protection locked="0"/>
    </xf>
    <xf numFmtId="0" fontId="4" fillId="8" borderId="13" xfId="2" applyNumberFormat="1" applyFont="1" applyFill="1" applyBorder="1" applyAlignment="1" applyProtection="1">
      <alignment horizontal="center" vertical="center"/>
      <protection locked="0"/>
    </xf>
    <xf numFmtId="0" fontId="4" fillId="8" borderId="2" xfId="7" applyNumberFormat="1" applyFont="1" applyFill="1" applyBorder="1" applyAlignment="1" applyProtection="1">
      <alignment horizontal="center" vertical="center"/>
      <protection locked="0"/>
    </xf>
    <xf numFmtId="0" fontId="4" fillId="8" borderId="6" xfId="7" applyNumberFormat="1" applyFont="1" applyFill="1" applyBorder="1" applyAlignment="1" applyProtection="1">
      <alignment horizontal="center" vertical="center"/>
      <protection locked="0"/>
    </xf>
    <xf numFmtId="0" fontId="4" fillId="8" borderId="13" xfId="7" applyNumberFormat="1" applyFont="1" applyFill="1" applyBorder="1" applyAlignment="1" applyProtection="1">
      <alignment horizontal="center" vertical="center"/>
      <protection locked="0"/>
    </xf>
    <xf numFmtId="0" fontId="30" fillId="8" borderId="0" xfId="7" applyFont="1" applyFill="1" applyBorder="1" applyAlignment="1" applyProtection="1">
      <alignment horizontal="left" vertical="center"/>
      <protection locked="0"/>
    </xf>
    <xf numFmtId="0" fontId="26" fillId="2" borderId="0" xfId="7" applyNumberFormat="1" applyFont="1" applyFill="1" applyBorder="1" applyAlignment="1" applyProtection="1">
      <alignment horizontal="center" vertical="center"/>
      <protection locked="0"/>
    </xf>
    <xf numFmtId="0" fontId="9" fillId="2" borderId="0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1" xfId="7" applyNumberFormat="1" applyFont="1" applyFill="1" applyBorder="1" applyAlignment="1" applyProtection="1">
      <alignment horizontal="center" vertical="center"/>
      <protection locked="0"/>
    </xf>
    <xf numFmtId="0" fontId="26" fillId="8" borderId="0" xfId="7" applyNumberFormat="1" applyFont="1" applyFill="1" applyBorder="1" applyAlignment="1" applyProtection="1">
      <alignment horizontal="center" vertical="center"/>
      <protection locked="0"/>
    </xf>
    <xf numFmtId="0" fontId="27" fillId="8" borderId="0" xfId="7" applyNumberFormat="1" applyFont="1" applyFill="1" applyBorder="1" applyAlignment="1" applyProtection="1">
      <alignment horizontal="center" vertical="center"/>
      <protection locked="0"/>
    </xf>
    <xf numFmtId="0" fontId="27" fillId="8" borderId="41" xfId="7" applyNumberFormat="1" applyFont="1" applyFill="1" applyBorder="1" applyAlignment="1" applyProtection="1">
      <alignment horizontal="center" vertical="center"/>
      <protection locked="0"/>
    </xf>
    <xf numFmtId="0" fontId="26" fillId="8" borderId="3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5" xfId="7" applyNumberFormat="1" applyFont="1" applyFill="1" applyBorder="1" applyAlignment="1" applyProtection="1">
      <alignment horizontal="left" vertical="center" wrapText="1"/>
      <protection locked="0"/>
    </xf>
    <xf numFmtId="0" fontId="27" fillId="8" borderId="1" xfId="7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0" fontId="1" fillId="6" borderId="26" xfId="1" applyNumberFormat="1" applyFont="1" applyFill="1" applyBorder="1" applyAlignment="1">
      <alignment horizontal="center" vertical="center"/>
    </xf>
    <xf numFmtId="12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12" fontId="1" fillId="3" borderId="3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12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 wrapText="1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11" borderId="2" xfId="9" applyFill="1" applyBorder="1" applyAlignment="1">
      <alignment horizontal="center"/>
    </xf>
    <xf numFmtId="0" fontId="1" fillId="11" borderId="6" xfId="9" applyFill="1" applyBorder="1" applyAlignment="1">
      <alignment horizontal="center"/>
    </xf>
    <xf numFmtId="0" fontId="1" fillId="11" borderId="24" xfId="9" applyFill="1" applyBorder="1" applyAlignment="1">
      <alignment horizontal="center"/>
    </xf>
    <xf numFmtId="0" fontId="4" fillId="10" borderId="2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24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/>
    </xf>
    <xf numFmtId="0" fontId="28" fillId="12" borderId="13" xfId="9" applyFont="1" applyFill="1" applyBorder="1" applyAlignment="1">
      <alignment horizontal="center" vertical="center"/>
    </xf>
    <xf numFmtId="0" fontId="1" fillId="0" borderId="2" xfId="9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13" xfId="9" applyBorder="1" applyAlignment="1">
      <alignment horizontal="center"/>
    </xf>
    <xf numFmtId="0" fontId="28" fillId="10" borderId="3" xfId="9" applyFont="1" applyFill="1" applyBorder="1" applyAlignment="1">
      <alignment horizontal="center" vertical="center"/>
    </xf>
    <xf numFmtId="0" fontId="28" fillId="10" borderId="4" xfId="9" applyFont="1" applyFill="1" applyBorder="1" applyAlignment="1">
      <alignment horizontal="center" vertical="center"/>
    </xf>
    <xf numFmtId="0" fontId="28" fillId="10" borderId="5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 wrapText="1"/>
    </xf>
    <xf numFmtId="0" fontId="4" fillId="10" borderId="41" xfId="9" applyFont="1" applyFill="1" applyBorder="1" applyAlignment="1">
      <alignment horizontal="center" vertical="center" wrapText="1"/>
    </xf>
    <xf numFmtId="0" fontId="4" fillId="10" borderId="43" xfId="9" applyFont="1" applyFill="1" applyBorder="1" applyAlignment="1">
      <alignment horizontal="center" vertical="center" wrapText="1"/>
    </xf>
    <xf numFmtId="0" fontId="4" fillId="10" borderId="9" xfId="9" applyFont="1" applyFill="1" applyBorder="1" applyAlignment="1">
      <alignment horizontal="center" vertical="center" wrapText="1"/>
    </xf>
    <xf numFmtId="0" fontId="4" fillId="10" borderId="42" xfId="9" applyFont="1" applyFill="1" applyBorder="1" applyAlignment="1">
      <alignment horizontal="center" vertical="center" wrapText="1"/>
    </xf>
    <xf numFmtId="0" fontId="4" fillId="10" borderId="44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 wrapText="1"/>
    </xf>
    <xf numFmtId="0" fontId="28" fillId="12" borderId="13" xfId="9" applyFont="1" applyFill="1" applyBorder="1" applyAlignment="1">
      <alignment horizontal="center" vertical="center" wrapText="1"/>
    </xf>
    <xf numFmtId="0" fontId="28" fillId="12" borderId="3" xfId="9" applyFont="1" applyFill="1" applyBorder="1" applyAlignment="1">
      <alignment horizontal="center" vertical="center"/>
    </xf>
    <xf numFmtId="0" fontId="28" fillId="12" borderId="4" xfId="9" applyFont="1" applyFill="1" applyBorder="1" applyAlignment="1">
      <alignment horizontal="center" vertical="center"/>
    </xf>
    <xf numFmtId="0" fontId="28" fillId="12" borderId="5" xfId="9" applyFont="1" applyFill="1" applyBorder="1" applyAlignment="1">
      <alignment horizontal="center" vertical="center"/>
    </xf>
    <xf numFmtId="0" fontId="1" fillId="0" borderId="1" xfId="9" applyBorder="1" applyAlignment="1">
      <alignment horizontal="center"/>
    </xf>
    <xf numFmtId="0" fontId="4" fillId="0" borderId="1" xfId="9" applyFont="1" applyBorder="1" applyAlignment="1">
      <alignment vertical="center" wrapText="1"/>
    </xf>
    <xf numFmtId="0" fontId="1" fillId="0" borderId="3" xfId="9" applyBorder="1" applyAlignment="1">
      <alignment horizontal="center"/>
    </xf>
    <xf numFmtId="0" fontId="1" fillId="0" borderId="4" xfId="9" applyBorder="1" applyAlignment="1">
      <alignment horizontal="center"/>
    </xf>
    <xf numFmtId="0" fontId="1" fillId="12" borderId="13" xfId="9" applyFill="1" applyBorder="1" applyAlignment="1">
      <alignment horizontal="center"/>
    </xf>
    <xf numFmtId="0" fontId="1" fillId="12" borderId="1" xfId="9" applyFill="1" applyBorder="1" applyAlignment="1">
      <alignment horizontal="center"/>
    </xf>
    <xf numFmtId="0" fontId="4" fillId="0" borderId="1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1" fillId="11" borderId="37" xfId="9" applyFill="1" applyBorder="1" applyAlignment="1">
      <alignment horizontal="center"/>
    </xf>
    <xf numFmtId="0" fontId="6" fillId="19" borderId="1" xfId="1" applyNumberFormat="1" applyFont="1" applyFill="1" applyBorder="1" applyAlignment="1" applyProtection="1">
      <alignment horizontal="left" vertical="center" wrapText="1"/>
      <protection locked="0"/>
    </xf>
  </cellXfs>
  <cellStyles count="10">
    <cellStyle name="Обычный" xfId="0" builtinId="0"/>
    <cellStyle name="Обычный 2" xfId="3"/>
    <cellStyle name="Обычный 2 2" xfId="1"/>
    <cellStyle name="Обычный 2 2 2" xfId="9"/>
    <cellStyle name="Обычный 2 3" xfId="4"/>
    <cellStyle name="Обычный 2 3 2" xfId="5"/>
    <cellStyle name="Обычный 3" xfId="6"/>
    <cellStyle name="Обычный 4" xfId="2"/>
    <cellStyle name="Обычный 5" xfId="7"/>
    <cellStyle name="Обычный 5 2" xfId="8"/>
  </cellStyles>
  <dxfs count="105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9"/>
  <sheetViews>
    <sheetView showGridLines="0" tabSelected="1" zoomScaleNormal="100" workbookViewId="0">
      <selection activeCell="R18" sqref="R18"/>
    </sheetView>
  </sheetViews>
  <sheetFormatPr defaultColWidth="12.5703125" defaultRowHeight="13.5" customHeight="1" x14ac:dyDescent="0.15"/>
  <cols>
    <col min="1" max="1" width="2.28515625" style="118" customWidth="1"/>
    <col min="2" max="2" width="11.42578125" style="118" customWidth="1"/>
    <col min="3" max="4" width="12.85546875" style="118" customWidth="1"/>
    <col min="5" max="5" width="0.7109375" style="118" customWidth="1"/>
    <col min="6" max="11" width="7" style="118" customWidth="1"/>
    <col min="12" max="12" width="9.85546875" style="118" customWidth="1"/>
    <col min="13" max="13" width="4.140625" style="118" customWidth="1"/>
    <col min="14" max="16" width="7" style="118" customWidth="1"/>
    <col min="17" max="17" width="4.85546875" style="118" customWidth="1"/>
    <col min="18" max="19" width="5" style="118" customWidth="1"/>
    <col min="20" max="20" width="5.140625" style="118" customWidth="1"/>
    <col min="21" max="21" width="6.5703125" style="118" customWidth="1"/>
    <col min="22" max="22" width="8.85546875" style="118" customWidth="1"/>
    <col min="23" max="23" width="3.140625" style="118" customWidth="1"/>
    <col min="24" max="24" width="10.140625" style="118" customWidth="1"/>
    <col min="25" max="27" width="4.42578125" style="118" customWidth="1"/>
    <col min="28" max="256" width="12.5703125" style="118"/>
    <col min="257" max="257" width="2.28515625" style="118" customWidth="1"/>
    <col min="258" max="258" width="11.42578125" style="118" customWidth="1"/>
    <col min="259" max="260" width="12.85546875" style="118" customWidth="1"/>
    <col min="261" max="261" width="0.7109375" style="118" customWidth="1"/>
    <col min="262" max="267" width="7" style="118" customWidth="1"/>
    <col min="268" max="268" width="9.85546875" style="118" customWidth="1"/>
    <col min="269" max="269" width="4.140625" style="118" customWidth="1"/>
    <col min="270" max="272" width="7" style="118" customWidth="1"/>
    <col min="273" max="273" width="4.85546875" style="118" customWidth="1"/>
    <col min="274" max="275" width="5" style="118" customWidth="1"/>
    <col min="276" max="276" width="5.140625" style="118" customWidth="1"/>
    <col min="277" max="277" width="6.5703125" style="118" customWidth="1"/>
    <col min="278" max="278" width="8.85546875" style="118" customWidth="1"/>
    <col min="279" max="279" width="3.140625" style="118" customWidth="1"/>
    <col min="280" max="280" width="10.140625" style="118" customWidth="1"/>
    <col min="281" max="283" width="4.42578125" style="118" customWidth="1"/>
    <col min="284" max="512" width="12.5703125" style="118"/>
    <col min="513" max="513" width="2.28515625" style="118" customWidth="1"/>
    <col min="514" max="514" width="11.42578125" style="118" customWidth="1"/>
    <col min="515" max="516" width="12.85546875" style="118" customWidth="1"/>
    <col min="517" max="517" width="0.7109375" style="118" customWidth="1"/>
    <col min="518" max="523" width="7" style="118" customWidth="1"/>
    <col min="524" max="524" width="9.85546875" style="118" customWidth="1"/>
    <col min="525" max="525" width="4.140625" style="118" customWidth="1"/>
    <col min="526" max="528" width="7" style="118" customWidth="1"/>
    <col min="529" max="529" width="4.85546875" style="118" customWidth="1"/>
    <col min="530" max="531" width="5" style="118" customWidth="1"/>
    <col min="532" max="532" width="5.140625" style="118" customWidth="1"/>
    <col min="533" max="533" width="6.5703125" style="118" customWidth="1"/>
    <col min="534" max="534" width="8.85546875" style="118" customWidth="1"/>
    <col min="535" max="535" width="3.140625" style="118" customWidth="1"/>
    <col min="536" max="536" width="10.140625" style="118" customWidth="1"/>
    <col min="537" max="539" width="4.42578125" style="118" customWidth="1"/>
    <col min="540" max="768" width="12.5703125" style="118"/>
    <col min="769" max="769" width="2.28515625" style="118" customWidth="1"/>
    <col min="770" max="770" width="11.42578125" style="118" customWidth="1"/>
    <col min="771" max="772" width="12.85546875" style="118" customWidth="1"/>
    <col min="773" max="773" width="0.7109375" style="118" customWidth="1"/>
    <col min="774" max="779" width="7" style="118" customWidth="1"/>
    <col min="780" max="780" width="9.85546875" style="118" customWidth="1"/>
    <col min="781" max="781" width="4.140625" style="118" customWidth="1"/>
    <col min="782" max="784" width="7" style="118" customWidth="1"/>
    <col min="785" max="785" width="4.85546875" style="118" customWidth="1"/>
    <col min="786" max="787" width="5" style="118" customWidth="1"/>
    <col min="788" max="788" width="5.140625" style="118" customWidth="1"/>
    <col min="789" max="789" width="6.5703125" style="118" customWidth="1"/>
    <col min="790" max="790" width="8.85546875" style="118" customWidth="1"/>
    <col min="791" max="791" width="3.140625" style="118" customWidth="1"/>
    <col min="792" max="792" width="10.140625" style="118" customWidth="1"/>
    <col min="793" max="795" width="4.42578125" style="118" customWidth="1"/>
    <col min="796" max="1024" width="12.5703125" style="118"/>
    <col min="1025" max="1025" width="2.28515625" style="118" customWidth="1"/>
    <col min="1026" max="1026" width="11.42578125" style="118" customWidth="1"/>
    <col min="1027" max="1028" width="12.85546875" style="118" customWidth="1"/>
    <col min="1029" max="1029" width="0.7109375" style="118" customWidth="1"/>
    <col min="1030" max="1035" width="7" style="118" customWidth="1"/>
    <col min="1036" max="1036" width="9.85546875" style="118" customWidth="1"/>
    <col min="1037" max="1037" width="4.140625" style="118" customWidth="1"/>
    <col min="1038" max="1040" width="7" style="118" customWidth="1"/>
    <col min="1041" max="1041" width="4.85546875" style="118" customWidth="1"/>
    <col min="1042" max="1043" width="5" style="118" customWidth="1"/>
    <col min="1044" max="1044" width="5.140625" style="118" customWidth="1"/>
    <col min="1045" max="1045" width="6.5703125" style="118" customWidth="1"/>
    <col min="1046" max="1046" width="8.85546875" style="118" customWidth="1"/>
    <col min="1047" max="1047" width="3.140625" style="118" customWidth="1"/>
    <col min="1048" max="1048" width="10.140625" style="118" customWidth="1"/>
    <col min="1049" max="1051" width="4.42578125" style="118" customWidth="1"/>
    <col min="1052" max="1280" width="12.5703125" style="118"/>
    <col min="1281" max="1281" width="2.28515625" style="118" customWidth="1"/>
    <col min="1282" max="1282" width="11.42578125" style="118" customWidth="1"/>
    <col min="1283" max="1284" width="12.85546875" style="118" customWidth="1"/>
    <col min="1285" max="1285" width="0.7109375" style="118" customWidth="1"/>
    <col min="1286" max="1291" width="7" style="118" customWidth="1"/>
    <col min="1292" max="1292" width="9.85546875" style="118" customWidth="1"/>
    <col min="1293" max="1293" width="4.140625" style="118" customWidth="1"/>
    <col min="1294" max="1296" width="7" style="118" customWidth="1"/>
    <col min="1297" max="1297" width="4.85546875" style="118" customWidth="1"/>
    <col min="1298" max="1299" width="5" style="118" customWidth="1"/>
    <col min="1300" max="1300" width="5.140625" style="118" customWidth="1"/>
    <col min="1301" max="1301" width="6.5703125" style="118" customWidth="1"/>
    <col min="1302" max="1302" width="8.85546875" style="118" customWidth="1"/>
    <col min="1303" max="1303" width="3.140625" style="118" customWidth="1"/>
    <col min="1304" max="1304" width="10.140625" style="118" customWidth="1"/>
    <col min="1305" max="1307" width="4.42578125" style="118" customWidth="1"/>
    <col min="1308" max="1536" width="12.5703125" style="118"/>
    <col min="1537" max="1537" width="2.28515625" style="118" customWidth="1"/>
    <col min="1538" max="1538" width="11.42578125" style="118" customWidth="1"/>
    <col min="1539" max="1540" width="12.85546875" style="118" customWidth="1"/>
    <col min="1541" max="1541" width="0.7109375" style="118" customWidth="1"/>
    <col min="1542" max="1547" width="7" style="118" customWidth="1"/>
    <col min="1548" max="1548" width="9.85546875" style="118" customWidth="1"/>
    <col min="1549" max="1549" width="4.140625" style="118" customWidth="1"/>
    <col min="1550" max="1552" width="7" style="118" customWidth="1"/>
    <col min="1553" max="1553" width="4.85546875" style="118" customWidth="1"/>
    <col min="1554" max="1555" width="5" style="118" customWidth="1"/>
    <col min="1556" max="1556" width="5.140625" style="118" customWidth="1"/>
    <col min="1557" max="1557" width="6.5703125" style="118" customWidth="1"/>
    <col min="1558" max="1558" width="8.85546875" style="118" customWidth="1"/>
    <col min="1559" max="1559" width="3.140625" style="118" customWidth="1"/>
    <col min="1560" max="1560" width="10.140625" style="118" customWidth="1"/>
    <col min="1561" max="1563" width="4.42578125" style="118" customWidth="1"/>
    <col min="1564" max="1792" width="12.5703125" style="118"/>
    <col min="1793" max="1793" width="2.28515625" style="118" customWidth="1"/>
    <col min="1794" max="1794" width="11.42578125" style="118" customWidth="1"/>
    <col min="1795" max="1796" width="12.85546875" style="118" customWidth="1"/>
    <col min="1797" max="1797" width="0.7109375" style="118" customWidth="1"/>
    <col min="1798" max="1803" width="7" style="118" customWidth="1"/>
    <col min="1804" max="1804" width="9.85546875" style="118" customWidth="1"/>
    <col min="1805" max="1805" width="4.140625" style="118" customWidth="1"/>
    <col min="1806" max="1808" width="7" style="118" customWidth="1"/>
    <col min="1809" max="1809" width="4.85546875" style="118" customWidth="1"/>
    <col min="1810" max="1811" width="5" style="118" customWidth="1"/>
    <col min="1812" max="1812" width="5.140625" style="118" customWidth="1"/>
    <col min="1813" max="1813" width="6.5703125" style="118" customWidth="1"/>
    <col min="1814" max="1814" width="8.85546875" style="118" customWidth="1"/>
    <col min="1815" max="1815" width="3.140625" style="118" customWidth="1"/>
    <col min="1816" max="1816" width="10.140625" style="118" customWidth="1"/>
    <col min="1817" max="1819" width="4.42578125" style="118" customWidth="1"/>
    <col min="1820" max="2048" width="12.5703125" style="118"/>
    <col min="2049" max="2049" width="2.28515625" style="118" customWidth="1"/>
    <col min="2050" max="2050" width="11.42578125" style="118" customWidth="1"/>
    <col min="2051" max="2052" width="12.85546875" style="118" customWidth="1"/>
    <col min="2053" max="2053" width="0.7109375" style="118" customWidth="1"/>
    <col min="2054" max="2059" width="7" style="118" customWidth="1"/>
    <col min="2060" max="2060" width="9.85546875" style="118" customWidth="1"/>
    <col min="2061" max="2061" width="4.140625" style="118" customWidth="1"/>
    <col min="2062" max="2064" width="7" style="118" customWidth="1"/>
    <col min="2065" max="2065" width="4.85546875" style="118" customWidth="1"/>
    <col min="2066" max="2067" width="5" style="118" customWidth="1"/>
    <col min="2068" max="2068" width="5.140625" style="118" customWidth="1"/>
    <col min="2069" max="2069" width="6.5703125" style="118" customWidth="1"/>
    <col min="2070" max="2070" width="8.85546875" style="118" customWidth="1"/>
    <col min="2071" max="2071" width="3.140625" style="118" customWidth="1"/>
    <col min="2072" max="2072" width="10.140625" style="118" customWidth="1"/>
    <col min="2073" max="2075" width="4.42578125" style="118" customWidth="1"/>
    <col min="2076" max="2304" width="12.5703125" style="118"/>
    <col min="2305" max="2305" width="2.28515625" style="118" customWidth="1"/>
    <col min="2306" max="2306" width="11.42578125" style="118" customWidth="1"/>
    <col min="2307" max="2308" width="12.85546875" style="118" customWidth="1"/>
    <col min="2309" max="2309" width="0.7109375" style="118" customWidth="1"/>
    <col min="2310" max="2315" width="7" style="118" customWidth="1"/>
    <col min="2316" max="2316" width="9.85546875" style="118" customWidth="1"/>
    <col min="2317" max="2317" width="4.140625" style="118" customWidth="1"/>
    <col min="2318" max="2320" width="7" style="118" customWidth="1"/>
    <col min="2321" max="2321" width="4.85546875" style="118" customWidth="1"/>
    <col min="2322" max="2323" width="5" style="118" customWidth="1"/>
    <col min="2324" max="2324" width="5.140625" style="118" customWidth="1"/>
    <col min="2325" max="2325" width="6.5703125" style="118" customWidth="1"/>
    <col min="2326" max="2326" width="8.85546875" style="118" customWidth="1"/>
    <col min="2327" max="2327" width="3.140625" style="118" customWidth="1"/>
    <col min="2328" max="2328" width="10.140625" style="118" customWidth="1"/>
    <col min="2329" max="2331" width="4.42578125" style="118" customWidth="1"/>
    <col min="2332" max="2560" width="12.5703125" style="118"/>
    <col min="2561" max="2561" width="2.28515625" style="118" customWidth="1"/>
    <col min="2562" max="2562" width="11.42578125" style="118" customWidth="1"/>
    <col min="2563" max="2564" width="12.85546875" style="118" customWidth="1"/>
    <col min="2565" max="2565" width="0.7109375" style="118" customWidth="1"/>
    <col min="2566" max="2571" width="7" style="118" customWidth="1"/>
    <col min="2572" max="2572" width="9.85546875" style="118" customWidth="1"/>
    <col min="2573" max="2573" width="4.140625" style="118" customWidth="1"/>
    <col min="2574" max="2576" width="7" style="118" customWidth="1"/>
    <col min="2577" max="2577" width="4.85546875" style="118" customWidth="1"/>
    <col min="2578" max="2579" width="5" style="118" customWidth="1"/>
    <col min="2580" max="2580" width="5.140625" style="118" customWidth="1"/>
    <col min="2581" max="2581" width="6.5703125" style="118" customWidth="1"/>
    <col min="2582" max="2582" width="8.85546875" style="118" customWidth="1"/>
    <col min="2583" max="2583" width="3.140625" style="118" customWidth="1"/>
    <col min="2584" max="2584" width="10.140625" style="118" customWidth="1"/>
    <col min="2585" max="2587" width="4.42578125" style="118" customWidth="1"/>
    <col min="2588" max="2816" width="12.5703125" style="118"/>
    <col min="2817" max="2817" width="2.28515625" style="118" customWidth="1"/>
    <col min="2818" max="2818" width="11.42578125" style="118" customWidth="1"/>
    <col min="2819" max="2820" width="12.85546875" style="118" customWidth="1"/>
    <col min="2821" max="2821" width="0.7109375" style="118" customWidth="1"/>
    <col min="2822" max="2827" width="7" style="118" customWidth="1"/>
    <col min="2828" max="2828" width="9.85546875" style="118" customWidth="1"/>
    <col min="2829" max="2829" width="4.140625" style="118" customWidth="1"/>
    <col min="2830" max="2832" width="7" style="118" customWidth="1"/>
    <col min="2833" max="2833" width="4.85546875" style="118" customWidth="1"/>
    <col min="2834" max="2835" width="5" style="118" customWidth="1"/>
    <col min="2836" max="2836" width="5.140625" style="118" customWidth="1"/>
    <col min="2837" max="2837" width="6.5703125" style="118" customWidth="1"/>
    <col min="2838" max="2838" width="8.85546875" style="118" customWidth="1"/>
    <col min="2839" max="2839" width="3.140625" style="118" customWidth="1"/>
    <col min="2840" max="2840" width="10.140625" style="118" customWidth="1"/>
    <col min="2841" max="2843" width="4.42578125" style="118" customWidth="1"/>
    <col min="2844" max="3072" width="12.5703125" style="118"/>
    <col min="3073" max="3073" width="2.28515625" style="118" customWidth="1"/>
    <col min="3074" max="3074" width="11.42578125" style="118" customWidth="1"/>
    <col min="3075" max="3076" width="12.85546875" style="118" customWidth="1"/>
    <col min="3077" max="3077" width="0.7109375" style="118" customWidth="1"/>
    <col min="3078" max="3083" width="7" style="118" customWidth="1"/>
    <col min="3084" max="3084" width="9.85546875" style="118" customWidth="1"/>
    <col min="3085" max="3085" width="4.140625" style="118" customWidth="1"/>
    <col min="3086" max="3088" width="7" style="118" customWidth="1"/>
    <col min="3089" max="3089" width="4.85546875" style="118" customWidth="1"/>
    <col min="3090" max="3091" width="5" style="118" customWidth="1"/>
    <col min="3092" max="3092" width="5.140625" style="118" customWidth="1"/>
    <col min="3093" max="3093" width="6.5703125" style="118" customWidth="1"/>
    <col min="3094" max="3094" width="8.85546875" style="118" customWidth="1"/>
    <col min="3095" max="3095" width="3.140625" style="118" customWidth="1"/>
    <col min="3096" max="3096" width="10.140625" style="118" customWidth="1"/>
    <col min="3097" max="3099" width="4.42578125" style="118" customWidth="1"/>
    <col min="3100" max="3328" width="12.5703125" style="118"/>
    <col min="3329" max="3329" width="2.28515625" style="118" customWidth="1"/>
    <col min="3330" max="3330" width="11.42578125" style="118" customWidth="1"/>
    <col min="3331" max="3332" width="12.85546875" style="118" customWidth="1"/>
    <col min="3333" max="3333" width="0.7109375" style="118" customWidth="1"/>
    <col min="3334" max="3339" width="7" style="118" customWidth="1"/>
    <col min="3340" max="3340" width="9.85546875" style="118" customWidth="1"/>
    <col min="3341" max="3341" width="4.140625" style="118" customWidth="1"/>
    <col min="3342" max="3344" width="7" style="118" customWidth="1"/>
    <col min="3345" max="3345" width="4.85546875" style="118" customWidth="1"/>
    <col min="3346" max="3347" width="5" style="118" customWidth="1"/>
    <col min="3348" max="3348" width="5.140625" style="118" customWidth="1"/>
    <col min="3349" max="3349" width="6.5703125" style="118" customWidth="1"/>
    <col min="3350" max="3350" width="8.85546875" style="118" customWidth="1"/>
    <col min="3351" max="3351" width="3.140625" style="118" customWidth="1"/>
    <col min="3352" max="3352" width="10.140625" style="118" customWidth="1"/>
    <col min="3353" max="3355" width="4.42578125" style="118" customWidth="1"/>
    <col min="3356" max="3584" width="12.5703125" style="118"/>
    <col min="3585" max="3585" width="2.28515625" style="118" customWidth="1"/>
    <col min="3586" max="3586" width="11.42578125" style="118" customWidth="1"/>
    <col min="3587" max="3588" width="12.85546875" style="118" customWidth="1"/>
    <col min="3589" max="3589" width="0.7109375" style="118" customWidth="1"/>
    <col min="3590" max="3595" width="7" style="118" customWidth="1"/>
    <col min="3596" max="3596" width="9.85546875" style="118" customWidth="1"/>
    <col min="3597" max="3597" width="4.140625" style="118" customWidth="1"/>
    <col min="3598" max="3600" width="7" style="118" customWidth="1"/>
    <col min="3601" max="3601" width="4.85546875" style="118" customWidth="1"/>
    <col min="3602" max="3603" width="5" style="118" customWidth="1"/>
    <col min="3604" max="3604" width="5.140625" style="118" customWidth="1"/>
    <col min="3605" max="3605" width="6.5703125" style="118" customWidth="1"/>
    <col min="3606" max="3606" width="8.85546875" style="118" customWidth="1"/>
    <col min="3607" max="3607" width="3.140625" style="118" customWidth="1"/>
    <col min="3608" max="3608" width="10.140625" style="118" customWidth="1"/>
    <col min="3609" max="3611" width="4.42578125" style="118" customWidth="1"/>
    <col min="3612" max="3840" width="12.5703125" style="118"/>
    <col min="3841" max="3841" width="2.28515625" style="118" customWidth="1"/>
    <col min="3842" max="3842" width="11.42578125" style="118" customWidth="1"/>
    <col min="3843" max="3844" width="12.85546875" style="118" customWidth="1"/>
    <col min="3845" max="3845" width="0.7109375" style="118" customWidth="1"/>
    <col min="3846" max="3851" width="7" style="118" customWidth="1"/>
    <col min="3852" max="3852" width="9.85546875" style="118" customWidth="1"/>
    <col min="3853" max="3853" width="4.140625" style="118" customWidth="1"/>
    <col min="3854" max="3856" width="7" style="118" customWidth="1"/>
    <col min="3857" max="3857" width="4.85546875" style="118" customWidth="1"/>
    <col min="3858" max="3859" width="5" style="118" customWidth="1"/>
    <col min="3860" max="3860" width="5.140625" style="118" customWidth="1"/>
    <col min="3861" max="3861" width="6.5703125" style="118" customWidth="1"/>
    <col min="3862" max="3862" width="8.85546875" style="118" customWidth="1"/>
    <col min="3863" max="3863" width="3.140625" style="118" customWidth="1"/>
    <col min="3864" max="3864" width="10.140625" style="118" customWidth="1"/>
    <col min="3865" max="3867" width="4.42578125" style="118" customWidth="1"/>
    <col min="3868" max="4096" width="12.5703125" style="118"/>
    <col min="4097" max="4097" width="2.28515625" style="118" customWidth="1"/>
    <col min="4098" max="4098" width="11.42578125" style="118" customWidth="1"/>
    <col min="4099" max="4100" width="12.85546875" style="118" customWidth="1"/>
    <col min="4101" max="4101" width="0.7109375" style="118" customWidth="1"/>
    <col min="4102" max="4107" width="7" style="118" customWidth="1"/>
    <col min="4108" max="4108" width="9.85546875" style="118" customWidth="1"/>
    <col min="4109" max="4109" width="4.140625" style="118" customWidth="1"/>
    <col min="4110" max="4112" width="7" style="118" customWidth="1"/>
    <col min="4113" max="4113" width="4.85546875" style="118" customWidth="1"/>
    <col min="4114" max="4115" width="5" style="118" customWidth="1"/>
    <col min="4116" max="4116" width="5.140625" style="118" customWidth="1"/>
    <col min="4117" max="4117" width="6.5703125" style="118" customWidth="1"/>
    <col min="4118" max="4118" width="8.85546875" style="118" customWidth="1"/>
    <col min="4119" max="4119" width="3.140625" style="118" customWidth="1"/>
    <col min="4120" max="4120" width="10.140625" style="118" customWidth="1"/>
    <col min="4121" max="4123" width="4.42578125" style="118" customWidth="1"/>
    <col min="4124" max="4352" width="12.5703125" style="118"/>
    <col min="4353" max="4353" width="2.28515625" style="118" customWidth="1"/>
    <col min="4354" max="4354" width="11.42578125" style="118" customWidth="1"/>
    <col min="4355" max="4356" width="12.85546875" style="118" customWidth="1"/>
    <col min="4357" max="4357" width="0.7109375" style="118" customWidth="1"/>
    <col min="4358" max="4363" width="7" style="118" customWidth="1"/>
    <col min="4364" max="4364" width="9.85546875" style="118" customWidth="1"/>
    <col min="4365" max="4365" width="4.140625" style="118" customWidth="1"/>
    <col min="4366" max="4368" width="7" style="118" customWidth="1"/>
    <col min="4369" max="4369" width="4.85546875" style="118" customWidth="1"/>
    <col min="4370" max="4371" width="5" style="118" customWidth="1"/>
    <col min="4372" max="4372" width="5.140625" style="118" customWidth="1"/>
    <col min="4373" max="4373" width="6.5703125" style="118" customWidth="1"/>
    <col min="4374" max="4374" width="8.85546875" style="118" customWidth="1"/>
    <col min="4375" max="4375" width="3.140625" style="118" customWidth="1"/>
    <col min="4376" max="4376" width="10.140625" style="118" customWidth="1"/>
    <col min="4377" max="4379" width="4.42578125" style="118" customWidth="1"/>
    <col min="4380" max="4608" width="12.5703125" style="118"/>
    <col min="4609" max="4609" width="2.28515625" style="118" customWidth="1"/>
    <col min="4610" max="4610" width="11.42578125" style="118" customWidth="1"/>
    <col min="4611" max="4612" width="12.85546875" style="118" customWidth="1"/>
    <col min="4613" max="4613" width="0.7109375" style="118" customWidth="1"/>
    <col min="4614" max="4619" width="7" style="118" customWidth="1"/>
    <col min="4620" max="4620" width="9.85546875" style="118" customWidth="1"/>
    <col min="4621" max="4621" width="4.140625" style="118" customWidth="1"/>
    <col min="4622" max="4624" width="7" style="118" customWidth="1"/>
    <col min="4625" max="4625" width="4.85546875" style="118" customWidth="1"/>
    <col min="4626" max="4627" width="5" style="118" customWidth="1"/>
    <col min="4628" max="4628" width="5.140625" style="118" customWidth="1"/>
    <col min="4629" max="4629" width="6.5703125" style="118" customWidth="1"/>
    <col min="4630" max="4630" width="8.85546875" style="118" customWidth="1"/>
    <col min="4631" max="4631" width="3.140625" style="118" customWidth="1"/>
    <col min="4632" max="4632" width="10.140625" style="118" customWidth="1"/>
    <col min="4633" max="4635" width="4.42578125" style="118" customWidth="1"/>
    <col min="4636" max="4864" width="12.5703125" style="118"/>
    <col min="4865" max="4865" width="2.28515625" style="118" customWidth="1"/>
    <col min="4866" max="4866" width="11.42578125" style="118" customWidth="1"/>
    <col min="4867" max="4868" width="12.85546875" style="118" customWidth="1"/>
    <col min="4869" max="4869" width="0.7109375" style="118" customWidth="1"/>
    <col min="4870" max="4875" width="7" style="118" customWidth="1"/>
    <col min="4876" max="4876" width="9.85546875" style="118" customWidth="1"/>
    <col min="4877" max="4877" width="4.140625" style="118" customWidth="1"/>
    <col min="4878" max="4880" width="7" style="118" customWidth="1"/>
    <col min="4881" max="4881" width="4.85546875" style="118" customWidth="1"/>
    <col min="4882" max="4883" width="5" style="118" customWidth="1"/>
    <col min="4884" max="4884" width="5.140625" style="118" customWidth="1"/>
    <col min="4885" max="4885" width="6.5703125" style="118" customWidth="1"/>
    <col min="4886" max="4886" width="8.85546875" style="118" customWidth="1"/>
    <col min="4887" max="4887" width="3.140625" style="118" customWidth="1"/>
    <col min="4888" max="4888" width="10.140625" style="118" customWidth="1"/>
    <col min="4889" max="4891" width="4.42578125" style="118" customWidth="1"/>
    <col min="4892" max="5120" width="12.5703125" style="118"/>
    <col min="5121" max="5121" width="2.28515625" style="118" customWidth="1"/>
    <col min="5122" max="5122" width="11.42578125" style="118" customWidth="1"/>
    <col min="5123" max="5124" width="12.85546875" style="118" customWidth="1"/>
    <col min="5125" max="5125" width="0.7109375" style="118" customWidth="1"/>
    <col min="5126" max="5131" width="7" style="118" customWidth="1"/>
    <col min="5132" max="5132" width="9.85546875" style="118" customWidth="1"/>
    <col min="5133" max="5133" width="4.140625" style="118" customWidth="1"/>
    <col min="5134" max="5136" width="7" style="118" customWidth="1"/>
    <col min="5137" max="5137" width="4.85546875" style="118" customWidth="1"/>
    <col min="5138" max="5139" width="5" style="118" customWidth="1"/>
    <col min="5140" max="5140" width="5.140625" style="118" customWidth="1"/>
    <col min="5141" max="5141" width="6.5703125" style="118" customWidth="1"/>
    <col min="5142" max="5142" width="8.85546875" style="118" customWidth="1"/>
    <col min="5143" max="5143" width="3.140625" style="118" customWidth="1"/>
    <col min="5144" max="5144" width="10.140625" style="118" customWidth="1"/>
    <col min="5145" max="5147" width="4.42578125" style="118" customWidth="1"/>
    <col min="5148" max="5376" width="12.5703125" style="118"/>
    <col min="5377" max="5377" width="2.28515625" style="118" customWidth="1"/>
    <col min="5378" max="5378" width="11.42578125" style="118" customWidth="1"/>
    <col min="5379" max="5380" width="12.85546875" style="118" customWidth="1"/>
    <col min="5381" max="5381" width="0.7109375" style="118" customWidth="1"/>
    <col min="5382" max="5387" width="7" style="118" customWidth="1"/>
    <col min="5388" max="5388" width="9.85546875" style="118" customWidth="1"/>
    <col min="5389" max="5389" width="4.140625" style="118" customWidth="1"/>
    <col min="5390" max="5392" width="7" style="118" customWidth="1"/>
    <col min="5393" max="5393" width="4.85546875" style="118" customWidth="1"/>
    <col min="5394" max="5395" width="5" style="118" customWidth="1"/>
    <col min="5396" max="5396" width="5.140625" style="118" customWidth="1"/>
    <col min="5397" max="5397" width="6.5703125" style="118" customWidth="1"/>
    <col min="5398" max="5398" width="8.85546875" style="118" customWidth="1"/>
    <col min="5399" max="5399" width="3.140625" style="118" customWidth="1"/>
    <col min="5400" max="5400" width="10.140625" style="118" customWidth="1"/>
    <col min="5401" max="5403" width="4.42578125" style="118" customWidth="1"/>
    <col min="5404" max="5632" width="12.5703125" style="118"/>
    <col min="5633" max="5633" width="2.28515625" style="118" customWidth="1"/>
    <col min="5634" max="5634" width="11.42578125" style="118" customWidth="1"/>
    <col min="5635" max="5636" width="12.85546875" style="118" customWidth="1"/>
    <col min="5637" max="5637" width="0.7109375" style="118" customWidth="1"/>
    <col min="5638" max="5643" width="7" style="118" customWidth="1"/>
    <col min="5644" max="5644" width="9.85546875" style="118" customWidth="1"/>
    <col min="5645" max="5645" width="4.140625" style="118" customWidth="1"/>
    <col min="5646" max="5648" width="7" style="118" customWidth="1"/>
    <col min="5649" max="5649" width="4.85546875" style="118" customWidth="1"/>
    <col min="5650" max="5651" width="5" style="118" customWidth="1"/>
    <col min="5652" max="5652" width="5.140625" style="118" customWidth="1"/>
    <col min="5653" max="5653" width="6.5703125" style="118" customWidth="1"/>
    <col min="5654" max="5654" width="8.85546875" style="118" customWidth="1"/>
    <col min="5655" max="5655" width="3.140625" style="118" customWidth="1"/>
    <col min="5656" max="5656" width="10.140625" style="118" customWidth="1"/>
    <col min="5657" max="5659" width="4.42578125" style="118" customWidth="1"/>
    <col min="5660" max="5888" width="12.5703125" style="118"/>
    <col min="5889" max="5889" width="2.28515625" style="118" customWidth="1"/>
    <col min="5890" max="5890" width="11.42578125" style="118" customWidth="1"/>
    <col min="5891" max="5892" width="12.85546875" style="118" customWidth="1"/>
    <col min="5893" max="5893" width="0.7109375" style="118" customWidth="1"/>
    <col min="5894" max="5899" width="7" style="118" customWidth="1"/>
    <col min="5900" max="5900" width="9.85546875" style="118" customWidth="1"/>
    <col min="5901" max="5901" width="4.140625" style="118" customWidth="1"/>
    <col min="5902" max="5904" width="7" style="118" customWidth="1"/>
    <col min="5905" max="5905" width="4.85546875" style="118" customWidth="1"/>
    <col min="5906" max="5907" width="5" style="118" customWidth="1"/>
    <col min="5908" max="5908" width="5.140625" style="118" customWidth="1"/>
    <col min="5909" max="5909" width="6.5703125" style="118" customWidth="1"/>
    <col min="5910" max="5910" width="8.85546875" style="118" customWidth="1"/>
    <col min="5911" max="5911" width="3.140625" style="118" customWidth="1"/>
    <col min="5912" max="5912" width="10.140625" style="118" customWidth="1"/>
    <col min="5913" max="5915" width="4.42578125" style="118" customWidth="1"/>
    <col min="5916" max="6144" width="12.5703125" style="118"/>
    <col min="6145" max="6145" width="2.28515625" style="118" customWidth="1"/>
    <col min="6146" max="6146" width="11.42578125" style="118" customWidth="1"/>
    <col min="6147" max="6148" width="12.85546875" style="118" customWidth="1"/>
    <col min="6149" max="6149" width="0.7109375" style="118" customWidth="1"/>
    <col min="6150" max="6155" width="7" style="118" customWidth="1"/>
    <col min="6156" max="6156" width="9.85546875" style="118" customWidth="1"/>
    <col min="6157" max="6157" width="4.140625" style="118" customWidth="1"/>
    <col min="6158" max="6160" width="7" style="118" customWidth="1"/>
    <col min="6161" max="6161" width="4.85546875" style="118" customWidth="1"/>
    <col min="6162" max="6163" width="5" style="118" customWidth="1"/>
    <col min="6164" max="6164" width="5.140625" style="118" customWidth="1"/>
    <col min="6165" max="6165" width="6.5703125" style="118" customWidth="1"/>
    <col min="6166" max="6166" width="8.85546875" style="118" customWidth="1"/>
    <col min="6167" max="6167" width="3.140625" style="118" customWidth="1"/>
    <col min="6168" max="6168" width="10.140625" style="118" customWidth="1"/>
    <col min="6169" max="6171" width="4.42578125" style="118" customWidth="1"/>
    <col min="6172" max="6400" width="12.5703125" style="118"/>
    <col min="6401" max="6401" width="2.28515625" style="118" customWidth="1"/>
    <col min="6402" max="6402" width="11.42578125" style="118" customWidth="1"/>
    <col min="6403" max="6404" width="12.85546875" style="118" customWidth="1"/>
    <col min="6405" max="6405" width="0.7109375" style="118" customWidth="1"/>
    <col min="6406" max="6411" width="7" style="118" customWidth="1"/>
    <col min="6412" max="6412" width="9.85546875" style="118" customWidth="1"/>
    <col min="6413" max="6413" width="4.140625" style="118" customWidth="1"/>
    <col min="6414" max="6416" width="7" style="118" customWidth="1"/>
    <col min="6417" max="6417" width="4.85546875" style="118" customWidth="1"/>
    <col min="6418" max="6419" width="5" style="118" customWidth="1"/>
    <col min="6420" max="6420" width="5.140625" style="118" customWidth="1"/>
    <col min="6421" max="6421" width="6.5703125" style="118" customWidth="1"/>
    <col min="6422" max="6422" width="8.85546875" style="118" customWidth="1"/>
    <col min="6423" max="6423" width="3.140625" style="118" customWidth="1"/>
    <col min="6424" max="6424" width="10.140625" style="118" customWidth="1"/>
    <col min="6425" max="6427" width="4.42578125" style="118" customWidth="1"/>
    <col min="6428" max="6656" width="12.5703125" style="118"/>
    <col min="6657" max="6657" width="2.28515625" style="118" customWidth="1"/>
    <col min="6658" max="6658" width="11.42578125" style="118" customWidth="1"/>
    <col min="6659" max="6660" width="12.85546875" style="118" customWidth="1"/>
    <col min="6661" max="6661" width="0.7109375" style="118" customWidth="1"/>
    <col min="6662" max="6667" width="7" style="118" customWidth="1"/>
    <col min="6668" max="6668" width="9.85546875" style="118" customWidth="1"/>
    <col min="6669" max="6669" width="4.140625" style="118" customWidth="1"/>
    <col min="6670" max="6672" width="7" style="118" customWidth="1"/>
    <col min="6673" max="6673" width="4.85546875" style="118" customWidth="1"/>
    <col min="6674" max="6675" width="5" style="118" customWidth="1"/>
    <col min="6676" max="6676" width="5.140625" style="118" customWidth="1"/>
    <col min="6677" max="6677" width="6.5703125" style="118" customWidth="1"/>
    <col min="6678" max="6678" width="8.85546875" style="118" customWidth="1"/>
    <col min="6679" max="6679" width="3.140625" style="118" customWidth="1"/>
    <col min="6680" max="6680" width="10.140625" style="118" customWidth="1"/>
    <col min="6681" max="6683" width="4.42578125" style="118" customWidth="1"/>
    <col min="6684" max="6912" width="12.5703125" style="118"/>
    <col min="6913" max="6913" width="2.28515625" style="118" customWidth="1"/>
    <col min="6914" max="6914" width="11.42578125" style="118" customWidth="1"/>
    <col min="6915" max="6916" width="12.85546875" style="118" customWidth="1"/>
    <col min="6917" max="6917" width="0.7109375" style="118" customWidth="1"/>
    <col min="6918" max="6923" width="7" style="118" customWidth="1"/>
    <col min="6924" max="6924" width="9.85546875" style="118" customWidth="1"/>
    <col min="6925" max="6925" width="4.140625" style="118" customWidth="1"/>
    <col min="6926" max="6928" width="7" style="118" customWidth="1"/>
    <col min="6929" max="6929" width="4.85546875" style="118" customWidth="1"/>
    <col min="6930" max="6931" width="5" style="118" customWidth="1"/>
    <col min="6932" max="6932" width="5.140625" style="118" customWidth="1"/>
    <col min="6933" max="6933" width="6.5703125" style="118" customWidth="1"/>
    <col min="6934" max="6934" width="8.85546875" style="118" customWidth="1"/>
    <col min="6935" max="6935" width="3.140625" style="118" customWidth="1"/>
    <col min="6936" max="6936" width="10.140625" style="118" customWidth="1"/>
    <col min="6937" max="6939" width="4.42578125" style="118" customWidth="1"/>
    <col min="6940" max="7168" width="12.5703125" style="118"/>
    <col min="7169" max="7169" width="2.28515625" style="118" customWidth="1"/>
    <col min="7170" max="7170" width="11.42578125" style="118" customWidth="1"/>
    <col min="7171" max="7172" width="12.85546875" style="118" customWidth="1"/>
    <col min="7173" max="7173" width="0.7109375" style="118" customWidth="1"/>
    <col min="7174" max="7179" width="7" style="118" customWidth="1"/>
    <col min="7180" max="7180" width="9.85546875" style="118" customWidth="1"/>
    <col min="7181" max="7181" width="4.140625" style="118" customWidth="1"/>
    <col min="7182" max="7184" width="7" style="118" customWidth="1"/>
    <col min="7185" max="7185" width="4.85546875" style="118" customWidth="1"/>
    <col min="7186" max="7187" width="5" style="118" customWidth="1"/>
    <col min="7188" max="7188" width="5.140625" style="118" customWidth="1"/>
    <col min="7189" max="7189" width="6.5703125" style="118" customWidth="1"/>
    <col min="7190" max="7190" width="8.85546875" style="118" customWidth="1"/>
    <col min="7191" max="7191" width="3.140625" style="118" customWidth="1"/>
    <col min="7192" max="7192" width="10.140625" style="118" customWidth="1"/>
    <col min="7193" max="7195" width="4.42578125" style="118" customWidth="1"/>
    <col min="7196" max="7424" width="12.5703125" style="118"/>
    <col min="7425" max="7425" width="2.28515625" style="118" customWidth="1"/>
    <col min="7426" max="7426" width="11.42578125" style="118" customWidth="1"/>
    <col min="7427" max="7428" width="12.85546875" style="118" customWidth="1"/>
    <col min="7429" max="7429" width="0.7109375" style="118" customWidth="1"/>
    <col min="7430" max="7435" width="7" style="118" customWidth="1"/>
    <col min="7436" max="7436" width="9.85546875" style="118" customWidth="1"/>
    <col min="7437" max="7437" width="4.140625" style="118" customWidth="1"/>
    <col min="7438" max="7440" width="7" style="118" customWidth="1"/>
    <col min="7441" max="7441" width="4.85546875" style="118" customWidth="1"/>
    <col min="7442" max="7443" width="5" style="118" customWidth="1"/>
    <col min="7444" max="7444" width="5.140625" style="118" customWidth="1"/>
    <col min="7445" max="7445" width="6.5703125" style="118" customWidth="1"/>
    <col min="7446" max="7446" width="8.85546875" style="118" customWidth="1"/>
    <col min="7447" max="7447" width="3.140625" style="118" customWidth="1"/>
    <col min="7448" max="7448" width="10.140625" style="118" customWidth="1"/>
    <col min="7449" max="7451" width="4.42578125" style="118" customWidth="1"/>
    <col min="7452" max="7680" width="12.5703125" style="118"/>
    <col min="7681" max="7681" width="2.28515625" style="118" customWidth="1"/>
    <col min="7682" max="7682" width="11.42578125" style="118" customWidth="1"/>
    <col min="7683" max="7684" width="12.85546875" style="118" customWidth="1"/>
    <col min="7685" max="7685" width="0.7109375" style="118" customWidth="1"/>
    <col min="7686" max="7691" width="7" style="118" customWidth="1"/>
    <col min="7692" max="7692" width="9.85546875" style="118" customWidth="1"/>
    <col min="7693" max="7693" width="4.140625" style="118" customWidth="1"/>
    <col min="7694" max="7696" width="7" style="118" customWidth="1"/>
    <col min="7697" max="7697" width="4.85546875" style="118" customWidth="1"/>
    <col min="7698" max="7699" width="5" style="118" customWidth="1"/>
    <col min="7700" max="7700" width="5.140625" style="118" customWidth="1"/>
    <col min="7701" max="7701" width="6.5703125" style="118" customWidth="1"/>
    <col min="7702" max="7702" width="8.85546875" style="118" customWidth="1"/>
    <col min="7703" max="7703" width="3.140625" style="118" customWidth="1"/>
    <col min="7704" max="7704" width="10.140625" style="118" customWidth="1"/>
    <col min="7705" max="7707" width="4.42578125" style="118" customWidth="1"/>
    <col min="7708" max="7936" width="12.5703125" style="118"/>
    <col min="7937" max="7937" width="2.28515625" style="118" customWidth="1"/>
    <col min="7938" max="7938" width="11.42578125" style="118" customWidth="1"/>
    <col min="7939" max="7940" width="12.85546875" style="118" customWidth="1"/>
    <col min="7941" max="7941" width="0.7109375" style="118" customWidth="1"/>
    <col min="7942" max="7947" width="7" style="118" customWidth="1"/>
    <col min="7948" max="7948" width="9.85546875" style="118" customWidth="1"/>
    <col min="7949" max="7949" width="4.140625" style="118" customWidth="1"/>
    <col min="7950" max="7952" width="7" style="118" customWidth="1"/>
    <col min="7953" max="7953" width="4.85546875" style="118" customWidth="1"/>
    <col min="7954" max="7955" width="5" style="118" customWidth="1"/>
    <col min="7956" max="7956" width="5.140625" style="118" customWidth="1"/>
    <col min="7957" max="7957" width="6.5703125" style="118" customWidth="1"/>
    <col min="7958" max="7958" width="8.85546875" style="118" customWidth="1"/>
    <col min="7959" max="7959" width="3.140625" style="118" customWidth="1"/>
    <col min="7960" max="7960" width="10.140625" style="118" customWidth="1"/>
    <col min="7961" max="7963" width="4.42578125" style="118" customWidth="1"/>
    <col min="7964" max="8192" width="12.5703125" style="118"/>
    <col min="8193" max="8193" width="2.28515625" style="118" customWidth="1"/>
    <col min="8194" max="8194" width="11.42578125" style="118" customWidth="1"/>
    <col min="8195" max="8196" width="12.85546875" style="118" customWidth="1"/>
    <col min="8197" max="8197" width="0.7109375" style="118" customWidth="1"/>
    <col min="8198" max="8203" width="7" style="118" customWidth="1"/>
    <col min="8204" max="8204" width="9.85546875" style="118" customWidth="1"/>
    <col min="8205" max="8205" width="4.140625" style="118" customWidth="1"/>
    <col min="8206" max="8208" width="7" style="118" customWidth="1"/>
    <col min="8209" max="8209" width="4.85546875" style="118" customWidth="1"/>
    <col min="8210" max="8211" width="5" style="118" customWidth="1"/>
    <col min="8212" max="8212" width="5.140625" style="118" customWidth="1"/>
    <col min="8213" max="8213" width="6.5703125" style="118" customWidth="1"/>
    <col min="8214" max="8214" width="8.85546875" style="118" customWidth="1"/>
    <col min="8215" max="8215" width="3.140625" style="118" customWidth="1"/>
    <col min="8216" max="8216" width="10.140625" style="118" customWidth="1"/>
    <col min="8217" max="8219" width="4.42578125" style="118" customWidth="1"/>
    <col min="8220" max="8448" width="12.5703125" style="118"/>
    <col min="8449" max="8449" width="2.28515625" style="118" customWidth="1"/>
    <col min="8450" max="8450" width="11.42578125" style="118" customWidth="1"/>
    <col min="8451" max="8452" width="12.85546875" style="118" customWidth="1"/>
    <col min="8453" max="8453" width="0.7109375" style="118" customWidth="1"/>
    <col min="8454" max="8459" width="7" style="118" customWidth="1"/>
    <col min="8460" max="8460" width="9.85546875" style="118" customWidth="1"/>
    <col min="8461" max="8461" width="4.140625" style="118" customWidth="1"/>
    <col min="8462" max="8464" width="7" style="118" customWidth="1"/>
    <col min="8465" max="8465" width="4.85546875" style="118" customWidth="1"/>
    <col min="8466" max="8467" width="5" style="118" customWidth="1"/>
    <col min="8468" max="8468" width="5.140625" style="118" customWidth="1"/>
    <col min="8469" max="8469" width="6.5703125" style="118" customWidth="1"/>
    <col min="8470" max="8470" width="8.85546875" style="118" customWidth="1"/>
    <col min="8471" max="8471" width="3.140625" style="118" customWidth="1"/>
    <col min="8472" max="8472" width="10.140625" style="118" customWidth="1"/>
    <col min="8473" max="8475" width="4.42578125" style="118" customWidth="1"/>
    <col min="8476" max="8704" width="12.5703125" style="118"/>
    <col min="8705" max="8705" width="2.28515625" style="118" customWidth="1"/>
    <col min="8706" max="8706" width="11.42578125" style="118" customWidth="1"/>
    <col min="8707" max="8708" width="12.85546875" style="118" customWidth="1"/>
    <col min="8709" max="8709" width="0.7109375" style="118" customWidth="1"/>
    <col min="8710" max="8715" width="7" style="118" customWidth="1"/>
    <col min="8716" max="8716" width="9.85546875" style="118" customWidth="1"/>
    <col min="8717" max="8717" width="4.140625" style="118" customWidth="1"/>
    <col min="8718" max="8720" width="7" style="118" customWidth="1"/>
    <col min="8721" max="8721" width="4.85546875" style="118" customWidth="1"/>
    <col min="8722" max="8723" width="5" style="118" customWidth="1"/>
    <col min="8724" max="8724" width="5.140625" style="118" customWidth="1"/>
    <col min="8725" max="8725" width="6.5703125" style="118" customWidth="1"/>
    <col min="8726" max="8726" width="8.85546875" style="118" customWidth="1"/>
    <col min="8727" max="8727" width="3.140625" style="118" customWidth="1"/>
    <col min="8728" max="8728" width="10.140625" style="118" customWidth="1"/>
    <col min="8729" max="8731" width="4.42578125" style="118" customWidth="1"/>
    <col min="8732" max="8960" width="12.5703125" style="118"/>
    <col min="8961" max="8961" width="2.28515625" style="118" customWidth="1"/>
    <col min="8962" max="8962" width="11.42578125" style="118" customWidth="1"/>
    <col min="8963" max="8964" width="12.85546875" style="118" customWidth="1"/>
    <col min="8965" max="8965" width="0.7109375" style="118" customWidth="1"/>
    <col min="8966" max="8971" width="7" style="118" customWidth="1"/>
    <col min="8972" max="8972" width="9.85546875" style="118" customWidth="1"/>
    <col min="8973" max="8973" width="4.140625" style="118" customWidth="1"/>
    <col min="8974" max="8976" width="7" style="118" customWidth="1"/>
    <col min="8977" max="8977" width="4.85546875" style="118" customWidth="1"/>
    <col min="8978" max="8979" width="5" style="118" customWidth="1"/>
    <col min="8980" max="8980" width="5.140625" style="118" customWidth="1"/>
    <col min="8981" max="8981" width="6.5703125" style="118" customWidth="1"/>
    <col min="8982" max="8982" width="8.85546875" style="118" customWidth="1"/>
    <col min="8983" max="8983" width="3.140625" style="118" customWidth="1"/>
    <col min="8984" max="8984" width="10.140625" style="118" customWidth="1"/>
    <col min="8985" max="8987" width="4.42578125" style="118" customWidth="1"/>
    <col min="8988" max="9216" width="12.5703125" style="118"/>
    <col min="9217" max="9217" width="2.28515625" style="118" customWidth="1"/>
    <col min="9218" max="9218" width="11.42578125" style="118" customWidth="1"/>
    <col min="9219" max="9220" width="12.85546875" style="118" customWidth="1"/>
    <col min="9221" max="9221" width="0.7109375" style="118" customWidth="1"/>
    <col min="9222" max="9227" width="7" style="118" customWidth="1"/>
    <col min="9228" max="9228" width="9.85546875" style="118" customWidth="1"/>
    <col min="9229" max="9229" width="4.140625" style="118" customWidth="1"/>
    <col min="9230" max="9232" width="7" style="118" customWidth="1"/>
    <col min="9233" max="9233" width="4.85546875" style="118" customWidth="1"/>
    <col min="9234" max="9235" width="5" style="118" customWidth="1"/>
    <col min="9236" max="9236" width="5.140625" style="118" customWidth="1"/>
    <col min="9237" max="9237" width="6.5703125" style="118" customWidth="1"/>
    <col min="9238" max="9238" width="8.85546875" style="118" customWidth="1"/>
    <col min="9239" max="9239" width="3.140625" style="118" customWidth="1"/>
    <col min="9240" max="9240" width="10.140625" style="118" customWidth="1"/>
    <col min="9241" max="9243" width="4.42578125" style="118" customWidth="1"/>
    <col min="9244" max="9472" width="12.5703125" style="118"/>
    <col min="9473" max="9473" width="2.28515625" style="118" customWidth="1"/>
    <col min="9474" max="9474" width="11.42578125" style="118" customWidth="1"/>
    <col min="9475" max="9476" width="12.85546875" style="118" customWidth="1"/>
    <col min="9477" max="9477" width="0.7109375" style="118" customWidth="1"/>
    <col min="9478" max="9483" width="7" style="118" customWidth="1"/>
    <col min="9484" max="9484" width="9.85546875" style="118" customWidth="1"/>
    <col min="9485" max="9485" width="4.140625" style="118" customWidth="1"/>
    <col min="9486" max="9488" width="7" style="118" customWidth="1"/>
    <col min="9489" max="9489" width="4.85546875" style="118" customWidth="1"/>
    <col min="9490" max="9491" width="5" style="118" customWidth="1"/>
    <col min="9492" max="9492" width="5.140625" style="118" customWidth="1"/>
    <col min="9493" max="9493" width="6.5703125" style="118" customWidth="1"/>
    <col min="9494" max="9494" width="8.85546875" style="118" customWidth="1"/>
    <col min="9495" max="9495" width="3.140625" style="118" customWidth="1"/>
    <col min="9496" max="9496" width="10.140625" style="118" customWidth="1"/>
    <col min="9497" max="9499" width="4.42578125" style="118" customWidth="1"/>
    <col min="9500" max="9728" width="12.5703125" style="118"/>
    <col min="9729" max="9729" width="2.28515625" style="118" customWidth="1"/>
    <col min="9730" max="9730" width="11.42578125" style="118" customWidth="1"/>
    <col min="9731" max="9732" width="12.85546875" style="118" customWidth="1"/>
    <col min="9733" max="9733" width="0.7109375" style="118" customWidth="1"/>
    <col min="9734" max="9739" width="7" style="118" customWidth="1"/>
    <col min="9740" max="9740" width="9.85546875" style="118" customWidth="1"/>
    <col min="9741" max="9741" width="4.140625" style="118" customWidth="1"/>
    <col min="9742" max="9744" width="7" style="118" customWidth="1"/>
    <col min="9745" max="9745" width="4.85546875" style="118" customWidth="1"/>
    <col min="9746" max="9747" width="5" style="118" customWidth="1"/>
    <col min="9748" max="9748" width="5.140625" style="118" customWidth="1"/>
    <col min="9749" max="9749" width="6.5703125" style="118" customWidth="1"/>
    <col min="9750" max="9750" width="8.85546875" style="118" customWidth="1"/>
    <col min="9751" max="9751" width="3.140625" style="118" customWidth="1"/>
    <col min="9752" max="9752" width="10.140625" style="118" customWidth="1"/>
    <col min="9753" max="9755" width="4.42578125" style="118" customWidth="1"/>
    <col min="9756" max="9984" width="12.5703125" style="118"/>
    <col min="9985" max="9985" width="2.28515625" style="118" customWidth="1"/>
    <col min="9986" max="9986" width="11.42578125" style="118" customWidth="1"/>
    <col min="9987" max="9988" width="12.85546875" style="118" customWidth="1"/>
    <col min="9989" max="9989" width="0.7109375" style="118" customWidth="1"/>
    <col min="9990" max="9995" width="7" style="118" customWidth="1"/>
    <col min="9996" max="9996" width="9.85546875" style="118" customWidth="1"/>
    <col min="9997" max="9997" width="4.140625" style="118" customWidth="1"/>
    <col min="9998" max="10000" width="7" style="118" customWidth="1"/>
    <col min="10001" max="10001" width="4.85546875" style="118" customWidth="1"/>
    <col min="10002" max="10003" width="5" style="118" customWidth="1"/>
    <col min="10004" max="10004" width="5.140625" style="118" customWidth="1"/>
    <col min="10005" max="10005" width="6.5703125" style="118" customWidth="1"/>
    <col min="10006" max="10006" width="8.85546875" style="118" customWidth="1"/>
    <col min="10007" max="10007" width="3.140625" style="118" customWidth="1"/>
    <col min="10008" max="10008" width="10.140625" style="118" customWidth="1"/>
    <col min="10009" max="10011" width="4.42578125" style="118" customWidth="1"/>
    <col min="10012" max="10240" width="12.5703125" style="118"/>
    <col min="10241" max="10241" width="2.28515625" style="118" customWidth="1"/>
    <col min="10242" max="10242" width="11.42578125" style="118" customWidth="1"/>
    <col min="10243" max="10244" width="12.85546875" style="118" customWidth="1"/>
    <col min="10245" max="10245" width="0.7109375" style="118" customWidth="1"/>
    <col min="10246" max="10251" width="7" style="118" customWidth="1"/>
    <col min="10252" max="10252" width="9.85546875" style="118" customWidth="1"/>
    <col min="10253" max="10253" width="4.140625" style="118" customWidth="1"/>
    <col min="10254" max="10256" width="7" style="118" customWidth="1"/>
    <col min="10257" max="10257" width="4.85546875" style="118" customWidth="1"/>
    <col min="10258" max="10259" width="5" style="118" customWidth="1"/>
    <col min="10260" max="10260" width="5.140625" style="118" customWidth="1"/>
    <col min="10261" max="10261" width="6.5703125" style="118" customWidth="1"/>
    <col min="10262" max="10262" width="8.85546875" style="118" customWidth="1"/>
    <col min="10263" max="10263" width="3.140625" style="118" customWidth="1"/>
    <col min="10264" max="10264" width="10.140625" style="118" customWidth="1"/>
    <col min="10265" max="10267" width="4.42578125" style="118" customWidth="1"/>
    <col min="10268" max="10496" width="12.5703125" style="118"/>
    <col min="10497" max="10497" width="2.28515625" style="118" customWidth="1"/>
    <col min="10498" max="10498" width="11.42578125" style="118" customWidth="1"/>
    <col min="10499" max="10500" width="12.85546875" style="118" customWidth="1"/>
    <col min="10501" max="10501" width="0.7109375" style="118" customWidth="1"/>
    <col min="10502" max="10507" width="7" style="118" customWidth="1"/>
    <col min="10508" max="10508" width="9.85546875" style="118" customWidth="1"/>
    <col min="10509" max="10509" width="4.140625" style="118" customWidth="1"/>
    <col min="10510" max="10512" width="7" style="118" customWidth="1"/>
    <col min="10513" max="10513" width="4.85546875" style="118" customWidth="1"/>
    <col min="10514" max="10515" width="5" style="118" customWidth="1"/>
    <col min="10516" max="10516" width="5.140625" style="118" customWidth="1"/>
    <col min="10517" max="10517" width="6.5703125" style="118" customWidth="1"/>
    <col min="10518" max="10518" width="8.85546875" style="118" customWidth="1"/>
    <col min="10519" max="10519" width="3.140625" style="118" customWidth="1"/>
    <col min="10520" max="10520" width="10.140625" style="118" customWidth="1"/>
    <col min="10521" max="10523" width="4.42578125" style="118" customWidth="1"/>
    <col min="10524" max="10752" width="12.5703125" style="118"/>
    <col min="10753" max="10753" width="2.28515625" style="118" customWidth="1"/>
    <col min="10754" max="10754" width="11.42578125" style="118" customWidth="1"/>
    <col min="10755" max="10756" width="12.85546875" style="118" customWidth="1"/>
    <col min="10757" max="10757" width="0.7109375" style="118" customWidth="1"/>
    <col min="10758" max="10763" width="7" style="118" customWidth="1"/>
    <col min="10764" max="10764" width="9.85546875" style="118" customWidth="1"/>
    <col min="10765" max="10765" width="4.140625" style="118" customWidth="1"/>
    <col min="10766" max="10768" width="7" style="118" customWidth="1"/>
    <col min="10769" max="10769" width="4.85546875" style="118" customWidth="1"/>
    <col min="10770" max="10771" width="5" style="118" customWidth="1"/>
    <col min="10772" max="10772" width="5.140625" style="118" customWidth="1"/>
    <col min="10773" max="10773" width="6.5703125" style="118" customWidth="1"/>
    <col min="10774" max="10774" width="8.85546875" style="118" customWidth="1"/>
    <col min="10775" max="10775" width="3.140625" style="118" customWidth="1"/>
    <col min="10776" max="10776" width="10.140625" style="118" customWidth="1"/>
    <col min="10777" max="10779" width="4.42578125" style="118" customWidth="1"/>
    <col min="10780" max="11008" width="12.5703125" style="118"/>
    <col min="11009" max="11009" width="2.28515625" style="118" customWidth="1"/>
    <col min="11010" max="11010" width="11.42578125" style="118" customWidth="1"/>
    <col min="11011" max="11012" width="12.85546875" style="118" customWidth="1"/>
    <col min="11013" max="11013" width="0.7109375" style="118" customWidth="1"/>
    <col min="11014" max="11019" width="7" style="118" customWidth="1"/>
    <col min="11020" max="11020" width="9.85546875" style="118" customWidth="1"/>
    <col min="11021" max="11021" width="4.140625" style="118" customWidth="1"/>
    <col min="11022" max="11024" width="7" style="118" customWidth="1"/>
    <col min="11025" max="11025" width="4.85546875" style="118" customWidth="1"/>
    <col min="11026" max="11027" width="5" style="118" customWidth="1"/>
    <col min="11028" max="11028" width="5.140625" style="118" customWidth="1"/>
    <col min="11029" max="11029" width="6.5703125" style="118" customWidth="1"/>
    <col min="11030" max="11030" width="8.85546875" style="118" customWidth="1"/>
    <col min="11031" max="11031" width="3.140625" style="118" customWidth="1"/>
    <col min="11032" max="11032" width="10.140625" style="118" customWidth="1"/>
    <col min="11033" max="11035" width="4.42578125" style="118" customWidth="1"/>
    <col min="11036" max="11264" width="12.5703125" style="118"/>
    <col min="11265" max="11265" width="2.28515625" style="118" customWidth="1"/>
    <col min="11266" max="11266" width="11.42578125" style="118" customWidth="1"/>
    <col min="11267" max="11268" width="12.85546875" style="118" customWidth="1"/>
    <col min="11269" max="11269" width="0.7109375" style="118" customWidth="1"/>
    <col min="11270" max="11275" width="7" style="118" customWidth="1"/>
    <col min="11276" max="11276" width="9.85546875" style="118" customWidth="1"/>
    <col min="11277" max="11277" width="4.140625" style="118" customWidth="1"/>
    <col min="11278" max="11280" width="7" style="118" customWidth="1"/>
    <col min="11281" max="11281" width="4.85546875" style="118" customWidth="1"/>
    <col min="11282" max="11283" width="5" style="118" customWidth="1"/>
    <col min="11284" max="11284" width="5.140625" style="118" customWidth="1"/>
    <col min="11285" max="11285" width="6.5703125" style="118" customWidth="1"/>
    <col min="11286" max="11286" width="8.85546875" style="118" customWidth="1"/>
    <col min="11287" max="11287" width="3.140625" style="118" customWidth="1"/>
    <col min="11288" max="11288" width="10.140625" style="118" customWidth="1"/>
    <col min="11289" max="11291" width="4.42578125" style="118" customWidth="1"/>
    <col min="11292" max="11520" width="12.5703125" style="118"/>
    <col min="11521" max="11521" width="2.28515625" style="118" customWidth="1"/>
    <col min="11522" max="11522" width="11.42578125" style="118" customWidth="1"/>
    <col min="11523" max="11524" width="12.85546875" style="118" customWidth="1"/>
    <col min="11525" max="11525" width="0.7109375" style="118" customWidth="1"/>
    <col min="11526" max="11531" width="7" style="118" customWidth="1"/>
    <col min="11532" max="11532" width="9.85546875" style="118" customWidth="1"/>
    <col min="11533" max="11533" width="4.140625" style="118" customWidth="1"/>
    <col min="11534" max="11536" width="7" style="118" customWidth="1"/>
    <col min="11537" max="11537" width="4.85546875" style="118" customWidth="1"/>
    <col min="11538" max="11539" width="5" style="118" customWidth="1"/>
    <col min="11540" max="11540" width="5.140625" style="118" customWidth="1"/>
    <col min="11541" max="11541" width="6.5703125" style="118" customWidth="1"/>
    <col min="11542" max="11542" width="8.85546875" style="118" customWidth="1"/>
    <col min="11543" max="11543" width="3.140625" style="118" customWidth="1"/>
    <col min="11544" max="11544" width="10.140625" style="118" customWidth="1"/>
    <col min="11545" max="11547" width="4.42578125" style="118" customWidth="1"/>
    <col min="11548" max="11776" width="12.5703125" style="118"/>
    <col min="11777" max="11777" width="2.28515625" style="118" customWidth="1"/>
    <col min="11778" max="11778" width="11.42578125" style="118" customWidth="1"/>
    <col min="11779" max="11780" width="12.85546875" style="118" customWidth="1"/>
    <col min="11781" max="11781" width="0.7109375" style="118" customWidth="1"/>
    <col min="11782" max="11787" width="7" style="118" customWidth="1"/>
    <col min="11788" max="11788" width="9.85546875" style="118" customWidth="1"/>
    <col min="11789" max="11789" width="4.140625" style="118" customWidth="1"/>
    <col min="11790" max="11792" width="7" style="118" customWidth="1"/>
    <col min="11793" max="11793" width="4.85546875" style="118" customWidth="1"/>
    <col min="11794" max="11795" width="5" style="118" customWidth="1"/>
    <col min="11796" max="11796" width="5.140625" style="118" customWidth="1"/>
    <col min="11797" max="11797" width="6.5703125" style="118" customWidth="1"/>
    <col min="11798" max="11798" width="8.85546875" style="118" customWidth="1"/>
    <col min="11799" max="11799" width="3.140625" style="118" customWidth="1"/>
    <col min="11800" max="11800" width="10.140625" style="118" customWidth="1"/>
    <col min="11801" max="11803" width="4.42578125" style="118" customWidth="1"/>
    <col min="11804" max="12032" width="12.5703125" style="118"/>
    <col min="12033" max="12033" width="2.28515625" style="118" customWidth="1"/>
    <col min="12034" max="12034" width="11.42578125" style="118" customWidth="1"/>
    <col min="12035" max="12036" width="12.85546875" style="118" customWidth="1"/>
    <col min="12037" max="12037" width="0.7109375" style="118" customWidth="1"/>
    <col min="12038" max="12043" width="7" style="118" customWidth="1"/>
    <col min="12044" max="12044" width="9.85546875" style="118" customWidth="1"/>
    <col min="12045" max="12045" width="4.140625" style="118" customWidth="1"/>
    <col min="12046" max="12048" width="7" style="118" customWidth="1"/>
    <col min="12049" max="12049" width="4.85546875" style="118" customWidth="1"/>
    <col min="12050" max="12051" width="5" style="118" customWidth="1"/>
    <col min="12052" max="12052" width="5.140625" style="118" customWidth="1"/>
    <col min="12053" max="12053" width="6.5703125" style="118" customWidth="1"/>
    <col min="12054" max="12054" width="8.85546875" style="118" customWidth="1"/>
    <col min="12055" max="12055" width="3.140625" style="118" customWidth="1"/>
    <col min="12056" max="12056" width="10.140625" style="118" customWidth="1"/>
    <col min="12057" max="12059" width="4.42578125" style="118" customWidth="1"/>
    <col min="12060" max="12288" width="12.5703125" style="118"/>
    <col min="12289" max="12289" width="2.28515625" style="118" customWidth="1"/>
    <col min="12290" max="12290" width="11.42578125" style="118" customWidth="1"/>
    <col min="12291" max="12292" width="12.85546875" style="118" customWidth="1"/>
    <col min="12293" max="12293" width="0.7109375" style="118" customWidth="1"/>
    <col min="12294" max="12299" width="7" style="118" customWidth="1"/>
    <col min="12300" max="12300" width="9.85546875" style="118" customWidth="1"/>
    <col min="12301" max="12301" width="4.140625" style="118" customWidth="1"/>
    <col min="12302" max="12304" width="7" style="118" customWidth="1"/>
    <col min="12305" max="12305" width="4.85546875" style="118" customWidth="1"/>
    <col min="12306" max="12307" width="5" style="118" customWidth="1"/>
    <col min="12308" max="12308" width="5.140625" style="118" customWidth="1"/>
    <col min="12309" max="12309" width="6.5703125" style="118" customWidth="1"/>
    <col min="12310" max="12310" width="8.85546875" style="118" customWidth="1"/>
    <col min="12311" max="12311" width="3.140625" style="118" customWidth="1"/>
    <col min="12312" max="12312" width="10.140625" style="118" customWidth="1"/>
    <col min="12313" max="12315" width="4.42578125" style="118" customWidth="1"/>
    <col min="12316" max="12544" width="12.5703125" style="118"/>
    <col min="12545" max="12545" width="2.28515625" style="118" customWidth="1"/>
    <col min="12546" max="12546" width="11.42578125" style="118" customWidth="1"/>
    <col min="12547" max="12548" width="12.85546875" style="118" customWidth="1"/>
    <col min="12549" max="12549" width="0.7109375" style="118" customWidth="1"/>
    <col min="12550" max="12555" width="7" style="118" customWidth="1"/>
    <col min="12556" max="12556" width="9.85546875" style="118" customWidth="1"/>
    <col min="12557" max="12557" width="4.140625" style="118" customWidth="1"/>
    <col min="12558" max="12560" width="7" style="118" customWidth="1"/>
    <col min="12561" max="12561" width="4.85546875" style="118" customWidth="1"/>
    <col min="12562" max="12563" width="5" style="118" customWidth="1"/>
    <col min="12564" max="12564" width="5.140625" style="118" customWidth="1"/>
    <col min="12565" max="12565" width="6.5703125" style="118" customWidth="1"/>
    <col min="12566" max="12566" width="8.85546875" style="118" customWidth="1"/>
    <col min="12567" max="12567" width="3.140625" style="118" customWidth="1"/>
    <col min="12568" max="12568" width="10.140625" style="118" customWidth="1"/>
    <col min="12569" max="12571" width="4.42578125" style="118" customWidth="1"/>
    <col min="12572" max="12800" width="12.5703125" style="118"/>
    <col min="12801" max="12801" width="2.28515625" style="118" customWidth="1"/>
    <col min="12802" max="12802" width="11.42578125" style="118" customWidth="1"/>
    <col min="12803" max="12804" width="12.85546875" style="118" customWidth="1"/>
    <col min="12805" max="12805" width="0.7109375" style="118" customWidth="1"/>
    <col min="12806" max="12811" width="7" style="118" customWidth="1"/>
    <col min="12812" max="12812" width="9.85546875" style="118" customWidth="1"/>
    <col min="12813" max="12813" width="4.140625" style="118" customWidth="1"/>
    <col min="12814" max="12816" width="7" style="118" customWidth="1"/>
    <col min="12817" max="12817" width="4.85546875" style="118" customWidth="1"/>
    <col min="12818" max="12819" width="5" style="118" customWidth="1"/>
    <col min="12820" max="12820" width="5.140625" style="118" customWidth="1"/>
    <col min="12821" max="12821" width="6.5703125" style="118" customWidth="1"/>
    <col min="12822" max="12822" width="8.85546875" style="118" customWidth="1"/>
    <col min="12823" max="12823" width="3.140625" style="118" customWidth="1"/>
    <col min="12824" max="12824" width="10.140625" style="118" customWidth="1"/>
    <col min="12825" max="12827" width="4.42578125" style="118" customWidth="1"/>
    <col min="12828" max="13056" width="12.5703125" style="118"/>
    <col min="13057" max="13057" width="2.28515625" style="118" customWidth="1"/>
    <col min="13058" max="13058" width="11.42578125" style="118" customWidth="1"/>
    <col min="13059" max="13060" width="12.85546875" style="118" customWidth="1"/>
    <col min="13061" max="13061" width="0.7109375" style="118" customWidth="1"/>
    <col min="13062" max="13067" width="7" style="118" customWidth="1"/>
    <col min="13068" max="13068" width="9.85546875" style="118" customWidth="1"/>
    <col min="13069" max="13069" width="4.140625" style="118" customWidth="1"/>
    <col min="13070" max="13072" width="7" style="118" customWidth="1"/>
    <col min="13073" max="13073" width="4.85546875" style="118" customWidth="1"/>
    <col min="13074" max="13075" width="5" style="118" customWidth="1"/>
    <col min="13076" max="13076" width="5.140625" style="118" customWidth="1"/>
    <col min="13077" max="13077" width="6.5703125" style="118" customWidth="1"/>
    <col min="13078" max="13078" width="8.85546875" style="118" customWidth="1"/>
    <col min="13079" max="13079" width="3.140625" style="118" customWidth="1"/>
    <col min="13080" max="13080" width="10.140625" style="118" customWidth="1"/>
    <col min="13081" max="13083" width="4.42578125" style="118" customWidth="1"/>
    <col min="13084" max="13312" width="12.5703125" style="118"/>
    <col min="13313" max="13313" width="2.28515625" style="118" customWidth="1"/>
    <col min="13314" max="13314" width="11.42578125" style="118" customWidth="1"/>
    <col min="13315" max="13316" width="12.85546875" style="118" customWidth="1"/>
    <col min="13317" max="13317" width="0.7109375" style="118" customWidth="1"/>
    <col min="13318" max="13323" width="7" style="118" customWidth="1"/>
    <col min="13324" max="13324" width="9.85546875" style="118" customWidth="1"/>
    <col min="13325" max="13325" width="4.140625" style="118" customWidth="1"/>
    <col min="13326" max="13328" width="7" style="118" customWidth="1"/>
    <col min="13329" max="13329" width="4.85546875" style="118" customWidth="1"/>
    <col min="13330" max="13331" width="5" style="118" customWidth="1"/>
    <col min="13332" max="13332" width="5.140625" style="118" customWidth="1"/>
    <col min="13333" max="13333" width="6.5703125" style="118" customWidth="1"/>
    <col min="13334" max="13334" width="8.85546875" style="118" customWidth="1"/>
    <col min="13335" max="13335" width="3.140625" style="118" customWidth="1"/>
    <col min="13336" max="13336" width="10.140625" style="118" customWidth="1"/>
    <col min="13337" max="13339" width="4.42578125" style="118" customWidth="1"/>
    <col min="13340" max="13568" width="12.5703125" style="118"/>
    <col min="13569" max="13569" width="2.28515625" style="118" customWidth="1"/>
    <col min="13570" max="13570" width="11.42578125" style="118" customWidth="1"/>
    <col min="13571" max="13572" width="12.85546875" style="118" customWidth="1"/>
    <col min="13573" max="13573" width="0.7109375" style="118" customWidth="1"/>
    <col min="13574" max="13579" width="7" style="118" customWidth="1"/>
    <col min="13580" max="13580" width="9.85546875" style="118" customWidth="1"/>
    <col min="13581" max="13581" width="4.140625" style="118" customWidth="1"/>
    <col min="13582" max="13584" width="7" style="118" customWidth="1"/>
    <col min="13585" max="13585" width="4.85546875" style="118" customWidth="1"/>
    <col min="13586" max="13587" width="5" style="118" customWidth="1"/>
    <col min="13588" max="13588" width="5.140625" style="118" customWidth="1"/>
    <col min="13589" max="13589" width="6.5703125" style="118" customWidth="1"/>
    <col min="13590" max="13590" width="8.85546875" style="118" customWidth="1"/>
    <col min="13591" max="13591" width="3.140625" style="118" customWidth="1"/>
    <col min="13592" max="13592" width="10.140625" style="118" customWidth="1"/>
    <col min="13593" max="13595" width="4.42578125" style="118" customWidth="1"/>
    <col min="13596" max="13824" width="12.5703125" style="118"/>
    <col min="13825" max="13825" width="2.28515625" style="118" customWidth="1"/>
    <col min="13826" max="13826" width="11.42578125" style="118" customWidth="1"/>
    <col min="13827" max="13828" width="12.85546875" style="118" customWidth="1"/>
    <col min="13829" max="13829" width="0.7109375" style="118" customWidth="1"/>
    <col min="13830" max="13835" width="7" style="118" customWidth="1"/>
    <col min="13836" max="13836" width="9.85546875" style="118" customWidth="1"/>
    <col min="13837" max="13837" width="4.140625" style="118" customWidth="1"/>
    <col min="13838" max="13840" width="7" style="118" customWidth="1"/>
    <col min="13841" max="13841" width="4.85546875" style="118" customWidth="1"/>
    <col min="13842" max="13843" width="5" style="118" customWidth="1"/>
    <col min="13844" max="13844" width="5.140625" style="118" customWidth="1"/>
    <col min="13845" max="13845" width="6.5703125" style="118" customWidth="1"/>
    <col min="13846" max="13846" width="8.85546875" style="118" customWidth="1"/>
    <col min="13847" max="13847" width="3.140625" style="118" customWidth="1"/>
    <col min="13848" max="13848" width="10.140625" style="118" customWidth="1"/>
    <col min="13849" max="13851" width="4.42578125" style="118" customWidth="1"/>
    <col min="13852" max="14080" width="12.5703125" style="118"/>
    <col min="14081" max="14081" width="2.28515625" style="118" customWidth="1"/>
    <col min="14082" max="14082" width="11.42578125" style="118" customWidth="1"/>
    <col min="14083" max="14084" width="12.85546875" style="118" customWidth="1"/>
    <col min="14085" max="14085" width="0.7109375" style="118" customWidth="1"/>
    <col min="14086" max="14091" width="7" style="118" customWidth="1"/>
    <col min="14092" max="14092" width="9.85546875" style="118" customWidth="1"/>
    <col min="14093" max="14093" width="4.140625" style="118" customWidth="1"/>
    <col min="14094" max="14096" width="7" style="118" customWidth="1"/>
    <col min="14097" max="14097" width="4.85546875" style="118" customWidth="1"/>
    <col min="14098" max="14099" width="5" style="118" customWidth="1"/>
    <col min="14100" max="14100" width="5.140625" style="118" customWidth="1"/>
    <col min="14101" max="14101" width="6.5703125" style="118" customWidth="1"/>
    <col min="14102" max="14102" width="8.85546875" style="118" customWidth="1"/>
    <col min="14103" max="14103" width="3.140625" style="118" customWidth="1"/>
    <col min="14104" max="14104" width="10.140625" style="118" customWidth="1"/>
    <col min="14105" max="14107" width="4.42578125" style="118" customWidth="1"/>
    <col min="14108" max="14336" width="12.5703125" style="118"/>
    <col min="14337" max="14337" width="2.28515625" style="118" customWidth="1"/>
    <col min="14338" max="14338" width="11.42578125" style="118" customWidth="1"/>
    <col min="14339" max="14340" width="12.85546875" style="118" customWidth="1"/>
    <col min="14341" max="14341" width="0.7109375" style="118" customWidth="1"/>
    <col min="14342" max="14347" width="7" style="118" customWidth="1"/>
    <col min="14348" max="14348" width="9.85546875" style="118" customWidth="1"/>
    <col min="14349" max="14349" width="4.140625" style="118" customWidth="1"/>
    <col min="14350" max="14352" width="7" style="118" customWidth="1"/>
    <col min="14353" max="14353" width="4.85546875" style="118" customWidth="1"/>
    <col min="14354" max="14355" width="5" style="118" customWidth="1"/>
    <col min="14356" max="14356" width="5.140625" style="118" customWidth="1"/>
    <col min="14357" max="14357" width="6.5703125" style="118" customWidth="1"/>
    <col min="14358" max="14358" width="8.85546875" style="118" customWidth="1"/>
    <col min="14359" max="14359" width="3.140625" style="118" customWidth="1"/>
    <col min="14360" max="14360" width="10.140625" style="118" customWidth="1"/>
    <col min="14361" max="14363" width="4.42578125" style="118" customWidth="1"/>
    <col min="14364" max="14592" width="12.5703125" style="118"/>
    <col min="14593" max="14593" width="2.28515625" style="118" customWidth="1"/>
    <col min="14594" max="14594" width="11.42578125" style="118" customWidth="1"/>
    <col min="14595" max="14596" width="12.85546875" style="118" customWidth="1"/>
    <col min="14597" max="14597" width="0.7109375" style="118" customWidth="1"/>
    <col min="14598" max="14603" width="7" style="118" customWidth="1"/>
    <col min="14604" max="14604" width="9.85546875" style="118" customWidth="1"/>
    <col min="14605" max="14605" width="4.140625" style="118" customWidth="1"/>
    <col min="14606" max="14608" width="7" style="118" customWidth="1"/>
    <col min="14609" max="14609" width="4.85546875" style="118" customWidth="1"/>
    <col min="14610" max="14611" width="5" style="118" customWidth="1"/>
    <col min="14612" max="14612" width="5.140625" style="118" customWidth="1"/>
    <col min="14613" max="14613" width="6.5703125" style="118" customWidth="1"/>
    <col min="14614" max="14614" width="8.85546875" style="118" customWidth="1"/>
    <col min="14615" max="14615" width="3.140625" style="118" customWidth="1"/>
    <col min="14616" max="14616" width="10.140625" style="118" customWidth="1"/>
    <col min="14617" max="14619" width="4.42578125" style="118" customWidth="1"/>
    <col min="14620" max="14848" width="12.5703125" style="118"/>
    <col min="14849" max="14849" width="2.28515625" style="118" customWidth="1"/>
    <col min="14850" max="14850" width="11.42578125" style="118" customWidth="1"/>
    <col min="14851" max="14852" width="12.85546875" style="118" customWidth="1"/>
    <col min="14853" max="14853" width="0.7109375" style="118" customWidth="1"/>
    <col min="14854" max="14859" width="7" style="118" customWidth="1"/>
    <col min="14860" max="14860" width="9.85546875" style="118" customWidth="1"/>
    <col min="14861" max="14861" width="4.140625" style="118" customWidth="1"/>
    <col min="14862" max="14864" width="7" style="118" customWidth="1"/>
    <col min="14865" max="14865" width="4.85546875" style="118" customWidth="1"/>
    <col min="14866" max="14867" width="5" style="118" customWidth="1"/>
    <col min="14868" max="14868" width="5.140625" style="118" customWidth="1"/>
    <col min="14869" max="14869" width="6.5703125" style="118" customWidth="1"/>
    <col min="14870" max="14870" width="8.85546875" style="118" customWidth="1"/>
    <col min="14871" max="14871" width="3.140625" style="118" customWidth="1"/>
    <col min="14872" max="14872" width="10.140625" style="118" customWidth="1"/>
    <col min="14873" max="14875" width="4.42578125" style="118" customWidth="1"/>
    <col min="14876" max="15104" width="12.5703125" style="118"/>
    <col min="15105" max="15105" width="2.28515625" style="118" customWidth="1"/>
    <col min="15106" max="15106" width="11.42578125" style="118" customWidth="1"/>
    <col min="15107" max="15108" width="12.85546875" style="118" customWidth="1"/>
    <col min="15109" max="15109" width="0.7109375" style="118" customWidth="1"/>
    <col min="15110" max="15115" width="7" style="118" customWidth="1"/>
    <col min="15116" max="15116" width="9.85546875" style="118" customWidth="1"/>
    <col min="15117" max="15117" width="4.140625" style="118" customWidth="1"/>
    <col min="15118" max="15120" width="7" style="118" customWidth="1"/>
    <col min="15121" max="15121" width="4.85546875" style="118" customWidth="1"/>
    <col min="15122" max="15123" width="5" style="118" customWidth="1"/>
    <col min="15124" max="15124" width="5.140625" style="118" customWidth="1"/>
    <col min="15125" max="15125" width="6.5703125" style="118" customWidth="1"/>
    <col min="15126" max="15126" width="8.85546875" style="118" customWidth="1"/>
    <col min="15127" max="15127" width="3.140625" style="118" customWidth="1"/>
    <col min="15128" max="15128" width="10.140625" style="118" customWidth="1"/>
    <col min="15129" max="15131" width="4.42578125" style="118" customWidth="1"/>
    <col min="15132" max="15360" width="12.5703125" style="118"/>
    <col min="15361" max="15361" width="2.28515625" style="118" customWidth="1"/>
    <col min="15362" max="15362" width="11.42578125" style="118" customWidth="1"/>
    <col min="15363" max="15364" width="12.85546875" style="118" customWidth="1"/>
    <col min="15365" max="15365" width="0.7109375" style="118" customWidth="1"/>
    <col min="15366" max="15371" width="7" style="118" customWidth="1"/>
    <col min="15372" max="15372" width="9.85546875" style="118" customWidth="1"/>
    <col min="15373" max="15373" width="4.140625" style="118" customWidth="1"/>
    <col min="15374" max="15376" width="7" style="118" customWidth="1"/>
    <col min="15377" max="15377" width="4.85546875" style="118" customWidth="1"/>
    <col min="15378" max="15379" width="5" style="118" customWidth="1"/>
    <col min="15380" max="15380" width="5.140625" style="118" customWidth="1"/>
    <col min="15381" max="15381" width="6.5703125" style="118" customWidth="1"/>
    <col min="15382" max="15382" width="8.85546875" style="118" customWidth="1"/>
    <col min="15383" max="15383" width="3.140625" style="118" customWidth="1"/>
    <col min="15384" max="15384" width="10.140625" style="118" customWidth="1"/>
    <col min="15385" max="15387" width="4.42578125" style="118" customWidth="1"/>
    <col min="15388" max="15616" width="12.5703125" style="118"/>
    <col min="15617" max="15617" width="2.28515625" style="118" customWidth="1"/>
    <col min="15618" max="15618" width="11.42578125" style="118" customWidth="1"/>
    <col min="15619" max="15620" width="12.85546875" style="118" customWidth="1"/>
    <col min="15621" max="15621" width="0.7109375" style="118" customWidth="1"/>
    <col min="15622" max="15627" width="7" style="118" customWidth="1"/>
    <col min="15628" max="15628" width="9.85546875" style="118" customWidth="1"/>
    <col min="15629" max="15629" width="4.140625" style="118" customWidth="1"/>
    <col min="15630" max="15632" width="7" style="118" customWidth="1"/>
    <col min="15633" max="15633" width="4.85546875" style="118" customWidth="1"/>
    <col min="15634" max="15635" width="5" style="118" customWidth="1"/>
    <col min="15636" max="15636" width="5.140625" style="118" customWidth="1"/>
    <col min="15637" max="15637" width="6.5703125" style="118" customWidth="1"/>
    <col min="15638" max="15638" width="8.85546875" style="118" customWidth="1"/>
    <col min="15639" max="15639" width="3.140625" style="118" customWidth="1"/>
    <col min="15640" max="15640" width="10.140625" style="118" customWidth="1"/>
    <col min="15641" max="15643" width="4.42578125" style="118" customWidth="1"/>
    <col min="15644" max="15872" width="12.5703125" style="118"/>
    <col min="15873" max="15873" width="2.28515625" style="118" customWidth="1"/>
    <col min="15874" max="15874" width="11.42578125" style="118" customWidth="1"/>
    <col min="15875" max="15876" width="12.85546875" style="118" customWidth="1"/>
    <col min="15877" max="15877" width="0.7109375" style="118" customWidth="1"/>
    <col min="15878" max="15883" width="7" style="118" customWidth="1"/>
    <col min="15884" max="15884" width="9.85546875" style="118" customWidth="1"/>
    <col min="15885" max="15885" width="4.140625" style="118" customWidth="1"/>
    <col min="15886" max="15888" width="7" style="118" customWidth="1"/>
    <col min="15889" max="15889" width="4.85546875" style="118" customWidth="1"/>
    <col min="15890" max="15891" width="5" style="118" customWidth="1"/>
    <col min="15892" max="15892" width="5.140625" style="118" customWidth="1"/>
    <col min="15893" max="15893" width="6.5703125" style="118" customWidth="1"/>
    <col min="15894" max="15894" width="8.85546875" style="118" customWidth="1"/>
    <col min="15895" max="15895" width="3.140625" style="118" customWidth="1"/>
    <col min="15896" max="15896" width="10.140625" style="118" customWidth="1"/>
    <col min="15897" max="15899" width="4.42578125" style="118" customWidth="1"/>
    <col min="15900" max="16128" width="12.5703125" style="118"/>
    <col min="16129" max="16129" width="2.28515625" style="118" customWidth="1"/>
    <col min="16130" max="16130" width="11.42578125" style="118" customWidth="1"/>
    <col min="16131" max="16132" width="12.85546875" style="118" customWidth="1"/>
    <col min="16133" max="16133" width="0.7109375" style="118" customWidth="1"/>
    <col min="16134" max="16139" width="7" style="118" customWidth="1"/>
    <col min="16140" max="16140" width="9.85546875" style="118" customWidth="1"/>
    <col min="16141" max="16141" width="4.140625" style="118" customWidth="1"/>
    <col min="16142" max="16144" width="7" style="118" customWidth="1"/>
    <col min="16145" max="16145" width="4.85546875" style="118" customWidth="1"/>
    <col min="16146" max="16147" width="5" style="118" customWidth="1"/>
    <col min="16148" max="16148" width="5.140625" style="118" customWidth="1"/>
    <col min="16149" max="16149" width="6.5703125" style="118" customWidth="1"/>
    <col min="16150" max="16150" width="8.85546875" style="118" customWidth="1"/>
    <col min="16151" max="16151" width="3.140625" style="118" customWidth="1"/>
    <col min="16152" max="16152" width="10.140625" style="118" customWidth="1"/>
    <col min="16153" max="16155" width="4.42578125" style="118" customWidth="1"/>
    <col min="16156" max="16384" width="12.5703125" style="118"/>
  </cols>
  <sheetData>
    <row r="1" spans="1:27" ht="24.95" customHeight="1" x14ac:dyDescent="0.15">
      <c r="A1" s="246" t="s">
        <v>313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</row>
    <row r="2" spans="1:27" ht="24.95" customHeight="1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7" ht="24.95" customHeight="1" x14ac:dyDescent="0.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7" ht="24.95" customHeight="1" x14ac:dyDescent="0.15">
      <c r="A4" s="244"/>
      <c r="B4" s="244"/>
      <c r="C4" s="244"/>
      <c r="D4" s="244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245" t="s">
        <v>178</v>
      </c>
      <c r="S4" s="245"/>
      <c r="T4" s="245"/>
      <c r="U4" s="245"/>
      <c r="V4" s="245"/>
      <c r="W4" s="245"/>
      <c r="X4" s="245"/>
      <c r="Y4" s="245"/>
      <c r="Z4" s="245"/>
      <c r="AA4" s="119"/>
    </row>
    <row r="5" spans="1:27" ht="24.95" customHeight="1" x14ac:dyDescent="0.25">
      <c r="A5" s="247" t="s">
        <v>180</v>
      </c>
      <c r="B5" s="247"/>
      <c r="C5" s="247"/>
      <c r="D5" s="247"/>
      <c r="E5" s="247"/>
      <c r="F5" s="247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 t="s">
        <v>181</v>
      </c>
      <c r="R5" s="249"/>
      <c r="S5" s="249"/>
      <c r="T5" s="249"/>
      <c r="U5" s="120"/>
      <c r="V5" s="120"/>
      <c r="W5" s="120"/>
      <c r="X5" s="247" t="s">
        <v>182</v>
      </c>
      <c r="Y5" s="247"/>
      <c r="Z5" s="247"/>
      <c r="AA5" s="247"/>
    </row>
    <row r="6" spans="1:27" ht="24.95" customHeight="1" x14ac:dyDescent="0.15">
      <c r="A6" s="250" t="s">
        <v>183</v>
      </c>
      <c r="B6" s="250"/>
      <c r="C6" s="250"/>
      <c r="D6" s="250"/>
      <c r="E6" s="250"/>
      <c r="F6" s="250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119"/>
      <c r="R6" s="251" t="s">
        <v>184</v>
      </c>
      <c r="S6" s="251"/>
      <c r="T6" s="251"/>
      <c r="U6" s="251"/>
      <c r="V6" s="251"/>
      <c r="W6" s="251"/>
      <c r="X6" s="251"/>
      <c r="Y6" s="251"/>
      <c r="Z6" s="251"/>
      <c r="AA6" s="119"/>
    </row>
    <row r="7" spans="1:27" ht="24.95" customHeight="1" x14ac:dyDescent="0.15">
      <c r="A7" s="251"/>
      <c r="B7" s="251"/>
      <c r="C7" s="251"/>
      <c r="D7" s="119"/>
      <c r="E7" s="119"/>
      <c r="F7" s="119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1:27" ht="24.95" customHeight="1" x14ac:dyDescent="0.15">
      <c r="A8" s="201"/>
      <c r="B8" s="201"/>
      <c r="C8" s="201"/>
      <c r="D8" s="201"/>
      <c r="E8" s="201"/>
      <c r="F8" s="201"/>
      <c r="G8" s="248" t="s">
        <v>179</v>
      </c>
      <c r="H8" s="248"/>
      <c r="I8" s="248"/>
      <c r="J8" s="248"/>
      <c r="K8" s="248"/>
      <c r="L8" s="248"/>
      <c r="M8" s="248"/>
      <c r="N8" s="248"/>
      <c r="O8" s="248"/>
      <c r="P8" s="248"/>
      <c r="Q8" s="201"/>
      <c r="R8" s="201"/>
      <c r="S8" s="201"/>
      <c r="T8" s="201"/>
      <c r="U8" s="201"/>
      <c r="V8" s="201"/>
      <c r="W8" s="201"/>
      <c r="X8" s="201"/>
      <c r="Y8" s="201"/>
    </row>
    <row r="9" spans="1:27" ht="24.95" customHeight="1" x14ac:dyDescent="0.15">
      <c r="A9" s="201"/>
      <c r="B9" s="201"/>
      <c r="C9" s="201"/>
      <c r="D9" s="201"/>
      <c r="E9" s="201"/>
      <c r="F9" s="201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01"/>
      <c r="R9" s="201"/>
      <c r="S9" s="201"/>
      <c r="T9" s="201"/>
      <c r="U9" s="201"/>
      <c r="V9" s="201"/>
      <c r="W9" s="201"/>
      <c r="X9" s="201"/>
      <c r="Y9" s="201"/>
    </row>
    <row r="10" spans="1:27" ht="24.95" customHeight="1" x14ac:dyDescent="0.15">
      <c r="A10" s="119"/>
      <c r="B10" s="119"/>
      <c r="C10" s="119"/>
      <c r="D10" s="119"/>
      <c r="E10" s="119"/>
      <c r="F10" s="119"/>
      <c r="G10" s="252" t="s">
        <v>185</v>
      </c>
      <c r="H10" s="252"/>
      <c r="I10" s="252"/>
      <c r="J10" s="252"/>
      <c r="K10" s="252"/>
      <c r="L10" s="252"/>
      <c r="M10" s="252"/>
      <c r="N10" s="252"/>
      <c r="O10" s="252"/>
      <c r="P10" s="252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24.95" customHeight="1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27" ht="15.95" customHeight="1" x14ac:dyDescent="0.15">
      <c r="A12" s="119"/>
      <c r="B12" s="253" t="s">
        <v>186</v>
      </c>
      <c r="C12" s="253"/>
      <c r="D12" s="253"/>
      <c r="E12" s="121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</row>
    <row r="13" spans="1:27" ht="15.95" customHeight="1" x14ac:dyDescent="0.15">
      <c r="A13" s="119"/>
      <c r="B13" s="255" t="s">
        <v>187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</row>
    <row r="14" spans="1:27" ht="12.75" customHeight="1" x14ac:dyDescent="0.2">
      <c r="A14" s="256"/>
      <c r="B14" s="256"/>
      <c r="C14" s="122"/>
      <c r="D14" s="122"/>
      <c r="E14" s="122"/>
      <c r="F14" s="122"/>
      <c r="G14" s="122"/>
      <c r="H14" s="122"/>
      <c r="I14" s="257" t="s">
        <v>188</v>
      </c>
      <c r="J14" s="257"/>
      <c r="K14" s="257"/>
      <c r="L14" s="257"/>
      <c r="M14" s="257"/>
      <c r="N14" s="257"/>
      <c r="O14" s="257"/>
      <c r="P14" s="257"/>
      <c r="Q14" s="257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spans="1:27" ht="15.95" customHeight="1" x14ac:dyDescent="0.2">
      <c r="A15" s="199"/>
      <c r="B15" s="199"/>
      <c r="C15" s="122"/>
      <c r="D15" s="122"/>
      <c r="E15" s="122"/>
      <c r="F15" s="122"/>
      <c r="G15" s="122"/>
      <c r="H15" s="122"/>
      <c r="I15" s="200"/>
      <c r="J15" s="200"/>
      <c r="K15" s="200"/>
      <c r="L15" s="200"/>
      <c r="M15" s="200"/>
      <c r="N15" s="200"/>
      <c r="O15" s="200"/>
      <c r="P15" s="200"/>
      <c r="Q15" s="200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1:27" ht="15.95" customHeight="1" x14ac:dyDescent="0.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15.95" customHeight="1" x14ac:dyDescent="0.2">
      <c r="A17" s="119"/>
      <c r="B17" s="260" t="s">
        <v>189</v>
      </c>
      <c r="C17" s="261"/>
      <c r="D17" s="261"/>
      <c r="E17" s="261"/>
      <c r="F17" s="261"/>
      <c r="G17" s="261"/>
      <c r="H17" s="261"/>
      <c r="I17" s="261"/>
      <c r="J17" s="261"/>
      <c r="K17" s="262"/>
      <c r="L17" s="119"/>
      <c r="M17" s="258" t="s">
        <v>190</v>
      </c>
      <c r="N17" s="258"/>
      <c r="O17" s="258"/>
      <c r="P17" s="258"/>
      <c r="Q17" s="258"/>
      <c r="R17" s="259">
        <v>2023</v>
      </c>
      <c r="S17" s="259"/>
      <c r="T17" s="119"/>
      <c r="U17" s="119"/>
      <c r="V17" s="119"/>
      <c r="W17" s="119"/>
      <c r="X17" s="119"/>
      <c r="Y17" s="119"/>
      <c r="Z17" s="119"/>
      <c r="AA17" s="119"/>
    </row>
    <row r="18" spans="1:27" ht="15.95" customHeight="1" x14ac:dyDescent="0.15">
      <c r="A18" s="119"/>
      <c r="B18" s="263"/>
      <c r="C18" s="264"/>
      <c r="D18" s="264"/>
      <c r="E18" s="264"/>
      <c r="F18" s="264"/>
      <c r="G18" s="264"/>
      <c r="H18" s="264"/>
      <c r="I18" s="264"/>
      <c r="J18" s="264"/>
      <c r="K18" s="265"/>
      <c r="L18" s="119"/>
      <c r="M18" s="269" t="s">
        <v>191</v>
      </c>
      <c r="N18" s="269"/>
      <c r="O18" s="269"/>
      <c r="P18" s="269"/>
      <c r="Q18" s="26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5.95" customHeight="1" x14ac:dyDescent="0.15">
      <c r="A19" s="119"/>
      <c r="B19" s="270" t="s">
        <v>192</v>
      </c>
      <c r="C19" s="270"/>
      <c r="D19" s="270"/>
      <c r="E19" s="270"/>
      <c r="F19" s="270"/>
      <c r="G19" s="270"/>
      <c r="H19" s="270"/>
      <c r="I19" s="270"/>
      <c r="J19" s="270"/>
      <c r="K19" s="270"/>
      <c r="L19" s="119"/>
      <c r="M19" s="271" t="s">
        <v>193</v>
      </c>
      <c r="N19" s="271"/>
      <c r="O19" s="271"/>
      <c r="P19" s="271"/>
      <c r="Q19" s="271"/>
      <c r="R19" s="209">
        <v>524</v>
      </c>
      <c r="S19" s="209"/>
      <c r="T19" s="209"/>
      <c r="U19" s="210"/>
      <c r="V19" s="210"/>
      <c r="W19" s="210"/>
      <c r="X19" s="210"/>
      <c r="Y19" s="210"/>
      <c r="Z19" s="210"/>
      <c r="AA19" s="210"/>
    </row>
    <row r="20" spans="1:27" ht="15.95" customHeight="1" x14ac:dyDescent="0.15">
      <c r="A20" s="119"/>
      <c r="B20" s="270" t="s">
        <v>321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119"/>
      <c r="M20" s="271"/>
      <c r="N20" s="271"/>
      <c r="O20" s="271"/>
      <c r="P20" s="271"/>
      <c r="Q20" s="271"/>
      <c r="R20" s="272">
        <v>42894</v>
      </c>
      <c r="S20" s="273"/>
      <c r="T20" s="273"/>
      <c r="U20" s="119"/>
      <c r="V20" s="119"/>
      <c r="W20" s="119"/>
      <c r="X20" s="119"/>
      <c r="Y20" s="119"/>
      <c r="Z20" s="119"/>
      <c r="AA20" s="119"/>
    </row>
    <row r="21" spans="1:27" ht="15.95" customHeight="1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5.95" customHeight="1" x14ac:dyDescent="0.1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5.95" customHeight="1" x14ac:dyDescent="0.15">
      <c r="A23" s="274" t="s">
        <v>177</v>
      </c>
      <c r="B23" s="274"/>
      <c r="C23" s="274"/>
      <c r="D23" s="274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</row>
    <row r="24" spans="1:27" ht="15.95" customHeight="1" x14ac:dyDescent="0.2">
      <c r="A24" s="275" t="s">
        <v>194</v>
      </c>
      <c r="B24" s="275"/>
      <c r="C24" s="275"/>
      <c r="D24" s="275"/>
      <c r="E24" s="275"/>
      <c r="F24" s="275"/>
      <c r="G24" s="275"/>
      <c r="H24" s="276"/>
      <c r="I24" s="276"/>
      <c r="J24" s="276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</row>
    <row r="25" spans="1:27" ht="15.95" customHeight="1" x14ac:dyDescent="0.2">
      <c r="A25" s="266" t="s">
        <v>195</v>
      </c>
      <c r="B25" s="266"/>
      <c r="C25" s="266"/>
      <c r="D25" s="266"/>
      <c r="E25" s="266"/>
      <c r="F25" s="266"/>
      <c r="G25" s="266"/>
      <c r="H25" s="267"/>
      <c r="I25" s="267"/>
      <c r="J25" s="267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123"/>
      <c r="V25" s="123"/>
      <c r="W25" s="123"/>
      <c r="X25" s="123"/>
      <c r="Y25" s="123"/>
      <c r="Z25" s="123"/>
      <c r="AA25" s="123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34">
    <mergeCell ref="A25:G25"/>
    <mergeCell ref="H25:J25"/>
    <mergeCell ref="K25:T25"/>
    <mergeCell ref="M18:Q18"/>
    <mergeCell ref="B19:K19"/>
    <mergeCell ref="M19:Q20"/>
    <mergeCell ref="B20:K20"/>
    <mergeCell ref="R20:T20"/>
    <mergeCell ref="A23:D23"/>
    <mergeCell ref="A24:G24"/>
    <mergeCell ref="H24:J24"/>
    <mergeCell ref="K24:AA24"/>
    <mergeCell ref="A14:B14"/>
    <mergeCell ref="I14:Q14"/>
    <mergeCell ref="M17:Q17"/>
    <mergeCell ref="R17:S17"/>
    <mergeCell ref="B17:K18"/>
    <mergeCell ref="A7:C7"/>
    <mergeCell ref="G7:P7"/>
    <mergeCell ref="B12:D12"/>
    <mergeCell ref="F12:AA12"/>
    <mergeCell ref="B13:AA13"/>
    <mergeCell ref="G8:P9"/>
    <mergeCell ref="G10:P10"/>
    <mergeCell ref="A4:D4"/>
    <mergeCell ref="R4:Z4"/>
    <mergeCell ref="A1:Y1"/>
    <mergeCell ref="A5:F5"/>
    <mergeCell ref="G5:P6"/>
    <mergeCell ref="Q5:T5"/>
    <mergeCell ref="X5:AA5"/>
    <mergeCell ref="A6:B6"/>
    <mergeCell ref="C6:F6"/>
    <mergeCell ref="R6:Z6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AJ27" sqref="AJ27"/>
    </sheetView>
  </sheetViews>
  <sheetFormatPr defaultColWidth="12.5703125" defaultRowHeight="14.25" customHeight="1" x14ac:dyDescent="0.15"/>
  <cols>
    <col min="1" max="1" width="5" style="124" customWidth="1"/>
    <col min="2" max="53" width="2.85546875" style="124" customWidth="1"/>
    <col min="54" max="256" width="12.5703125" style="124"/>
    <col min="257" max="257" width="5" style="124" customWidth="1"/>
    <col min="258" max="309" width="2.85546875" style="124" customWidth="1"/>
    <col min="310" max="512" width="12.5703125" style="124"/>
    <col min="513" max="513" width="5" style="124" customWidth="1"/>
    <col min="514" max="565" width="2.85546875" style="124" customWidth="1"/>
    <col min="566" max="768" width="12.5703125" style="124"/>
    <col min="769" max="769" width="5" style="124" customWidth="1"/>
    <col min="770" max="821" width="2.85546875" style="124" customWidth="1"/>
    <col min="822" max="1024" width="12.5703125" style="124"/>
    <col min="1025" max="1025" width="5" style="124" customWidth="1"/>
    <col min="1026" max="1077" width="2.85546875" style="124" customWidth="1"/>
    <col min="1078" max="1280" width="12.5703125" style="124"/>
    <col min="1281" max="1281" width="5" style="124" customWidth="1"/>
    <col min="1282" max="1333" width="2.85546875" style="124" customWidth="1"/>
    <col min="1334" max="1536" width="12.5703125" style="124"/>
    <col min="1537" max="1537" width="5" style="124" customWidth="1"/>
    <col min="1538" max="1589" width="2.85546875" style="124" customWidth="1"/>
    <col min="1590" max="1792" width="12.5703125" style="124"/>
    <col min="1793" max="1793" width="5" style="124" customWidth="1"/>
    <col min="1794" max="1845" width="2.85546875" style="124" customWidth="1"/>
    <col min="1846" max="2048" width="12.5703125" style="124"/>
    <col min="2049" max="2049" width="5" style="124" customWidth="1"/>
    <col min="2050" max="2101" width="2.85546875" style="124" customWidth="1"/>
    <col min="2102" max="2304" width="12.5703125" style="124"/>
    <col min="2305" max="2305" width="5" style="124" customWidth="1"/>
    <col min="2306" max="2357" width="2.85546875" style="124" customWidth="1"/>
    <col min="2358" max="2560" width="12.5703125" style="124"/>
    <col min="2561" max="2561" width="5" style="124" customWidth="1"/>
    <col min="2562" max="2613" width="2.85546875" style="124" customWidth="1"/>
    <col min="2614" max="2816" width="12.5703125" style="124"/>
    <col min="2817" max="2817" width="5" style="124" customWidth="1"/>
    <col min="2818" max="2869" width="2.85546875" style="124" customWidth="1"/>
    <col min="2870" max="3072" width="12.5703125" style="124"/>
    <col min="3073" max="3073" width="5" style="124" customWidth="1"/>
    <col min="3074" max="3125" width="2.85546875" style="124" customWidth="1"/>
    <col min="3126" max="3328" width="12.5703125" style="124"/>
    <col min="3329" max="3329" width="5" style="124" customWidth="1"/>
    <col min="3330" max="3381" width="2.85546875" style="124" customWidth="1"/>
    <col min="3382" max="3584" width="12.5703125" style="124"/>
    <col min="3585" max="3585" width="5" style="124" customWidth="1"/>
    <col min="3586" max="3637" width="2.85546875" style="124" customWidth="1"/>
    <col min="3638" max="3840" width="12.5703125" style="124"/>
    <col min="3841" max="3841" width="5" style="124" customWidth="1"/>
    <col min="3842" max="3893" width="2.85546875" style="124" customWidth="1"/>
    <col min="3894" max="4096" width="12.5703125" style="124"/>
    <col min="4097" max="4097" width="5" style="124" customWidth="1"/>
    <col min="4098" max="4149" width="2.85546875" style="124" customWidth="1"/>
    <col min="4150" max="4352" width="12.5703125" style="124"/>
    <col min="4353" max="4353" width="5" style="124" customWidth="1"/>
    <col min="4354" max="4405" width="2.85546875" style="124" customWidth="1"/>
    <col min="4406" max="4608" width="12.5703125" style="124"/>
    <col min="4609" max="4609" width="5" style="124" customWidth="1"/>
    <col min="4610" max="4661" width="2.85546875" style="124" customWidth="1"/>
    <col min="4662" max="4864" width="12.5703125" style="124"/>
    <col min="4865" max="4865" width="5" style="124" customWidth="1"/>
    <col min="4866" max="4917" width="2.85546875" style="124" customWidth="1"/>
    <col min="4918" max="5120" width="12.5703125" style="124"/>
    <col min="5121" max="5121" width="5" style="124" customWidth="1"/>
    <col min="5122" max="5173" width="2.85546875" style="124" customWidth="1"/>
    <col min="5174" max="5376" width="12.5703125" style="124"/>
    <col min="5377" max="5377" width="5" style="124" customWidth="1"/>
    <col min="5378" max="5429" width="2.85546875" style="124" customWidth="1"/>
    <col min="5430" max="5632" width="12.5703125" style="124"/>
    <col min="5633" max="5633" width="5" style="124" customWidth="1"/>
    <col min="5634" max="5685" width="2.85546875" style="124" customWidth="1"/>
    <col min="5686" max="5888" width="12.5703125" style="124"/>
    <col min="5889" max="5889" width="5" style="124" customWidth="1"/>
    <col min="5890" max="5941" width="2.85546875" style="124" customWidth="1"/>
    <col min="5942" max="6144" width="12.5703125" style="124"/>
    <col min="6145" max="6145" width="5" style="124" customWidth="1"/>
    <col min="6146" max="6197" width="2.85546875" style="124" customWidth="1"/>
    <col min="6198" max="6400" width="12.5703125" style="124"/>
    <col min="6401" max="6401" width="5" style="124" customWidth="1"/>
    <col min="6402" max="6453" width="2.85546875" style="124" customWidth="1"/>
    <col min="6454" max="6656" width="12.5703125" style="124"/>
    <col min="6657" max="6657" width="5" style="124" customWidth="1"/>
    <col min="6658" max="6709" width="2.85546875" style="124" customWidth="1"/>
    <col min="6710" max="6912" width="12.5703125" style="124"/>
    <col min="6913" max="6913" width="5" style="124" customWidth="1"/>
    <col min="6914" max="6965" width="2.85546875" style="124" customWidth="1"/>
    <col min="6966" max="7168" width="12.5703125" style="124"/>
    <col min="7169" max="7169" width="5" style="124" customWidth="1"/>
    <col min="7170" max="7221" width="2.85546875" style="124" customWidth="1"/>
    <col min="7222" max="7424" width="12.5703125" style="124"/>
    <col min="7425" max="7425" width="5" style="124" customWidth="1"/>
    <col min="7426" max="7477" width="2.85546875" style="124" customWidth="1"/>
    <col min="7478" max="7680" width="12.5703125" style="124"/>
    <col min="7681" max="7681" width="5" style="124" customWidth="1"/>
    <col min="7682" max="7733" width="2.85546875" style="124" customWidth="1"/>
    <col min="7734" max="7936" width="12.5703125" style="124"/>
    <col min="7937" max="7937" width="5" style="124" customWidth="1"/>
    <col min="7938" max="7989" width="2.85546875" style="124" customWidth="1"/>
    <col min="7990" max="8192" width="12.5703125" style="124"/>
    <col min="8193" max="8193" width="5" style="124" customWidth="1"/>
    <col min="8194" max="8245" width="2.85546875" style="124" customWidth="1"/>
    <col min="8246" max="8448" width="12.5703125" style="124"/>
    <col min="8449" max="8449" width="5" style="124" customWidth="1"/>
    <col min="8450" max="8501" width="2.85546875" style="124" customWidth="1"/>
    <col min="8502" max="8704" width="12.5703125" style="124"/>
    <col min="8705" max="8705" width="5" style="124" customWidth="1"/>
    <col min="8706" max="8757" width="2.85546875" style="124" customWidth="1"/>
    <col min="8758" max="8960" width="12.5703125" style="124"/>
    <col min="8961" max="8961" width="5" style="124" customWidth="1"/>
    <col min="8962" max="9013" width="2.85546875" style="124" customWidth="1"/>
    <col min="9014" max="9216" width="12.5703125" style="124"/>
    <col min="9217" max="9217" width="5" style="124" customWidth="1"/>
    <col min="9218" max="9269" width="2.85546875" style="124" customWidth="1"/>
    <col min="9270" max="9472" width="12.5703125" style="124"/>
    <col min="9473" max="9473" width="5" style="124" customWidth="1"/>
    <col min="9474" max="9525" width="2.85546875" style="124" customWidth="1"/>
    <col min="9526" max="9728" width="12.5703125" style="124"/>
    <col min="9729" max="9729" width="5" style="124" customWidth="1"/>
    <col min="9730" max="9781" width="2.85546875" style="124" customWidth="1"/>
    <col min="9782" max="9984" width="12.5703125" style="124"/>
    <col min="9985" max="9985" width="5" style="124" customWidth="1"/>
    <col min="9986" max="10037" width="2.85546875" style="124" customWidth="1"/>
    <col min="10038" max="10240" width="12.5703125" style="124"/>
    <col min="10241" max="10241" width="5" style="124" customWidth="1"/>
    <col min="10242" max="10293" width="2.85546875" style="124" customWidth="1"/>
    <col min="10294" max="10496" width="12.5703125" style="124"/>
    <col min="10497" max="10497" width="5" style="124" customWidth="1"/>
    <col min="10498" max="10549" width="2.85546875" style="124" customWidth="1"/>
    <col min="10550" max="10752" width="12.5703125" style="124"/>
    <col min="10753" max="10753" width="5" style="124" customWidth="1"/>
    <col min="10754" max="10805" width="2.85546875" style="124" customWidth="1"/>
    <col min="10806" max="11008" width="12.5703125" style="124"/>
    <col min="11009" max="11009" width="5" style="124" customWidth="1"/>
    <col min="11010" max="11061" width="2.85546875" style="124" customWidth="1"/>
    <col min="11062" max="11264" width="12.5703125" style="124"/>
    <col min="11265" max="11265" width="5" style="124" customWidth="1"/>
    <col min="11266" max="11317" width="2.85546875" style="124" customWidth="1"/>
    <col min="11318" max="11520" width="12.5703125" style="124"/>
    <col min="11521" max="11521" width="5" style="124" customWidth="1"/>
    <col min="11522" max="11573" width="2.85546875" style="124" customWidth="1"/>
    <col min="11574" max="11776" width="12.5703125" style="124"/>
    <col min="11777" max="11777" width="5" style="124" customWidth="1"/>
    <col min="11778" max="11829" width="2.85546875" style="124" customWidth="1"/>
    <col min="11830" max="12032" width="12.5703125" style="124"/>
    <col min="12033" max="12033" width="5" style="124" customWidth="1"/>
    <col min="12034" max="12085" width="2.85546875" style="124" customWidth="1"/>
    <col min="12086" max="12288" width="12.5703125" style="124"/>
    <col min="12289" max="12289" width="5" style="124" customWidth="1"/>
    <col min="12290" max="12341" width="2.85546875" style="124" customWidth="1"/>
    <col min="12342" max="12544" width="12.5703125" style="124"/>
    <col min="12545" max="12545" width="5" style="124" customWidth="1"/>
    <col min="12546" max="12597" width="2.85546875" style="124" customWidth="1"/>
    <col min="12598" max="12800" width="12.5703125" style="124"/>
    <col min="12801" max="12801" width="5" style="124" customWidth="1"/>
    <col min="12802" max="12853" width="2.85546875" style="124" customWidth="1"/>
    <col min="12854" max="13056" width="12.5703125" style="124"/>
    <col min="13057" max="13057" width="5" style="124" customWidth="1"/>
    <col min="13058" max="13109" width="2.85546875" style="124" customWidth="1"/>
    <col min="13110" max="13312" width="12.5703125" style="124"/>
    <col min="13313" max="13313" width="5" style="124" customWidth="1"/>
    <col min="13314" max="13365" width="2.85546875" style="124" customWidth="1"/>
    <col min="13366" max="13568" width="12.5703125" style="124"/>
    <col min="13569" max="13569" width="5" style="124" customWidth="1"/>
    <col min="13570" max="13621" width="2.85546875" style="124" customWidth="1"/>
    <col min="13622" max="13824" width="12.5703125" style="124"/>
    <col min="13825" max="13825" width="5" style="124" customWidth="1"/>
    <col min="13826" max="13877" width="2.85546875" style="124" customWidth="1"/>
    <col min="13878" max="14080" width="12.5703125" style="124"/>
    <col min="14081" max="14081" width="5" style="124" customWidth="1"/>
    <col min="14082" max="14133" width="2.85546875" style="124" customWidth="1"/>
    <col min="14134" max="14336" width="12.5703125" style="124"/>
    <col min="14337" max="14337" width="5" style="124" customWidth="1"/>
    <col min="14338" max="14389" width="2.85546875" style="124" customWidth="1"/>
    <col min="14390" max="14592" width="12.5703125" style="124"/>
    <col min="14593" max="14593" width="5" style="124" customWidth="1"/>
    <col min="14594" max="14645" width="2.85546875" style="124" customWidth="1"/>
    <col min="14646" max="14848" width="12.5703125" style="124"/>
    <col min="14849" max="14849" width="5" style="124" customWidth="1"/>
    <col min="14850" max="14901" width="2.85546875" style="124" customWidth="1"/>
    <col min="14902" max="15104" width="12.5703125" style="124"/>
    <col min="15105" max="15105" width="5" style="124" customWidth="1"/>
    <col min="15106" max="15157" width="2.85546875" style="124" customWidth="1"/>
    <col min="15158" max="15360" width="12.5703125" style="124"/>
    <col min="15361" max="15361" width="5" style="124" customWidth="1"/>
    <col min="15362" max="15413" width="2.85546875" style="124" customWidth="1"/>
    <col min="15414" max="15616" width="12.5703125" style="124"/>
    <col min="15617" max="15617" width="5" style="124" customWidth="1"/>
    <col min="15618" max="15669" width="2.85546875" style="124" customWidth="1"/>
    <col min="15670" max="15872" width="12.5703125" style="124"/>
    <col min="15873" max="15873" width="5" style="124" customWidth="1"/>
    <col min="15874" max="15925" width="2.85546875" style="124" customWidth="1"/>
    <col min="15926" max="16128" width="12.5703125" style="124"/>
    <col min="16129" max="16129" width="5" style="124" customWidth="1"/>
    <col min="16130" max="16181" width="2.85546875" style="124" customWidth="1"/>
    <col min="16182" max="16384" width="12.5703125" style="124"/>
  </cols>
  <sheetData>
    <row r="1" spans="1:53" ht="22.5" customHeight="1" x14ac:dyDescent="0.15">
      <c r="A1" s="279" t="s">
        <v>196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1:53" ht="18.75" customHeight="1" x14ac:dyDescent="0.15">
      <c r="A2" s="125" t="s">
        <v>197</v>
      </c>
      <c r="B2" s="126" t="s">
        <v>198</v>
      </c>
      <c r="C2" s="127"/>
      <c r="D2" s="127"/>
      <c r="E2" s="128"/>
      <c r="F2" s="129"/>
      <c r="G2" s="278" t="s">
        <v>199</v>
      </c>
      <c r="H2" s="278"/>
      <c r="I2" s="278"/>
      <c r="J2" s="129"/>
      <c r="K2" s="278" t="s">
        <v>200</v>
      </c>
      <c r="L2" s="278"/>
      <c r="M2" s="278"/>
      <c r="N2" s="278"/>
      <c r="O2" s="278" t="s">
        <v>201</v>
      </c>
      <c r="P2" s="278"/>
      <c r="Q2" s="278"/>
      <c r="R2" s="278"/>
      <c r="S2" s="129"/>
      <c r="T2" s="278" t="s">
        <v>202</v>
      </c>
      <c r="U2" s="278"/>
      <c r="V2" s="278"/>
      <c r="W2" s="129"/>
      <c r="X2" s="278" t="s">
        <v>203</v>
      </c>
      <c r="Y2" s="278"/>
      <c r="Z2" s="278"/>
      <c r="AA2" s="129"/>
      <c r="AB2" s="278" t="s">
        <v>204</v>
      </c>
      <c r="AC2" s="278"/>
      <c r="AD2" s="278"/>
      <c r="AE2" s="278"/>
      <c r="AF2" s="129"/>
      <c r="AG2" s="278" t="s">
        <v>205</v>
      </c>
      <c r="AH2" s="278"/>
      <c r="AI2" s="278"/>
      <c r="AJ2" s="129"/>
      <c r="AK2" s="278" t="s">
        <v>206</v>
      </c>
      <c r="AL2" s="278"/>
      <c r="AM2" s="278"/>
      <c r="AN2" s="278"/>
      <c r="AO2" s="278" t="s">
        <v>207</v>
      </c>
      <c r="AP2" s="278"/>
      <c r="AQ2" s="278"/>
      <c r="AR2" s="278"/>
      <c r="AS2" s="129"/>
      <c r="AT2" s="278" t="s">
        <v>208</v>
      </c>
      <c r="AU2" s="278"/>
      <c r="AV2" s="278"/>
      <c r="AW2" s="129"/>
      <c r="AX2" s="278" t="s">
        <v>209</v>
      </c>
      <c r="AY2" s="278"/>
      <c r="AZ2" s="278"/>
      <c r="BA2" s="278"/>
    </row>
    <row r="3" spans="1:53" ht="14.25" customHeight="1" x14ac:dyDescent="0.15">
      <c r="A3" s="125" t="s">
        <v>210</v>
      </c>
      <c r="B3" s="125" t="s">
        <v>35</v>
      </c>
      <c r="C3" s="125" t="s">
        <v>36</v>
      </c>
      <c r="D3" s="125" t="s">
        <v>98</v>
      </c>
      <c r="E3" s="125" t="s">
        <v>211</v>
      </c>
      <c r="F3" s="125" t="s">
        <v>157</v>
      </c>
      <c r="G3" s="125" t="s">
        <v>109</v>
      </c>
      <c r="H3" s="125" t="s">
        <v>212</v>
      </c>
      <c r="I3" s="125" t="s">
        <v>213</v>
      </c>
      <c r="J3" s="125" t="s">
        <v>214</v>
      </c>
      <c r="K3" s="125" t="s">
        <v>215</v>
      </c>
      <c r="L3" s="125" t="s">
        <v>216</v>
      </c>
      <c r="M3" s="125" t="s">
        <v>88</v>
      </c>
      <c r="N3" s="125" t="s">
        <v>217</v>
      </c>
      <c r="O3" s="125" t="s">
        <v>218</v>
      </c>
      <c r="P3" s="125" t="s">
        <v>219</v>
      </c>
      <c r="Q3" s="125" t="s">
        <v>220</v>
      </c>
      <c r="R3" s="125" t="s">
        <v>221</v>
      </c>
      <c r="S3" s="125" t="s">
        <v>222</v>
      </c>
      <c r="T3" s="125" t="s">
        <v>223</v>
      </c>
      <c r="U3" s="125" t="s">
        <v>224</v>
      </c>
      <c r="V3" s="125" t="s">
        <v>225</v>
      </c>
      <c r="W3" s="125" t="s">
        <v>226</v>
      </c>
      <c r="X3" s="125" t="s">
        <v>227</v>
      </c>
      <c r="Y3" s="125" t="s">
        <v>93</v>
      </c>
      <c r="Z3" s="125" t="s">
        <v>228</v>
      </c>
      <c r="AA3" s="125" t="s">
        <v>229</v>
      </c>
      <c r="AB3" s="125" t="s">
        <v>230</v>
      </c>
      <c r="AC3" s="125" t="s">
        <v>231</v>
      </c>
      <c r="AD3" s="125" t="s">
        <v>232</v>
      </c>
      <c r="AE3" s="125" t="s">
        <v>233</v>
      </c>
      <c r="AF3" s="125" t="s">
        <v>234</v>
      </c>
      <c r="AG3" s="125" t="s">
        <v>235</v>
      </c>
      <c r="AH3" s="125" t="s">
        <v>236</v>
      </c>
      <c r="AI3" s="125" t="s">
        <v>237</v>
      </c>
      <c r="AJ3" s="125" t="s">
        <v>238</v>
      </c>
      <c r="AK3" s="125" t="s">
        <v>239</v>
      </c>
      <c r="AL3" s="125" t="s">
        <v>240</v>
      </c>
      <c r="AM3" s="125" t="s">
        <v>241</v>
      </c>
      <c r="AN3" s="125" t="s">
        <v>242</v>
      </c>
      <c r="AO3" s="125" t="s">
        <v>243</v>
      </c>
      <c r="AP3" s="125" t="s">
        <v>244</v>
      </c>
      <c r="AQ3" s="125" t="s">
        <v>245</v>
      </c>
      <c r="AR3" s="125" t="s">
        <v>246</v>
      </c>
      <c r="AS3" s="125" t="s">
        <v>247</v>
      </c>
      <c r="AT3" s="125" t="s">
        <v>248</v>
      </c>
      <c r="AU3" s="125" t="s">
        <v>249</v>
      </c>
      <c r="AV3" s="125" t="s">
        <v>250</v>
      </c>
      <c r="AW3" s="125" t="s">
        <v>251</v>
      </c>
      <c r="AX3" s="125" t="s">
        <v>252</v>
      </c>
      <c r="AY3" s="125" t="s">
        <v>253</v>
      </c>
      <c r="AZ3" s="125" t="s">
        <v>254</v>
      </c>
      <c r="BA3" s="125" t="s">
        <v>255</v>
      </c>
    </row>
    <row r="4" spans="1:53" ht="14.25" hidden="1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</row>
    <row r="5" spans="1:53" ht="14.25" hidden="1" customHeight="1" x14ac:dyDescent="0.15">
      <c r="A5" s="278"/>
      <c r="B5" s="277" t="s">
        <v>256</v>
      </c>
      <c r="C5" s="277" t="s">
        <v>256</v>
      </c>
      <c r="D5" s="277" t="s">
        <v>256</v>
      </c>
      <c r="E5" s="277" t="s">
        <v>256</v>
      </c>
      <c r="F5" s="277" t="s">
        <v>256</v>
      </c>
      <c r="G5" s="277" t="s">
        <v>256</v>
      </c>
      <c r="H5" s="277" t="s">
        <v>256</v>
      </c>
      <c r="I5" s="277" t="s">
        <v>256</v>
      </c>
      <c r="J5" s="277" t="s">
        <v>256</v>
      </c>
      <c r="K5" s="277" t="s">
        <v>256</v>
      </c>
      <c r="L5" s="277" t="s">
        <v>256</v>
      </c>
      <c r="M5" s="277" t="s">
        <v>256</v>
      </c>
      <c r="N5" s="277" t="s">
        <v>256</v>
      </c>
      <c r="O5" s="277" t="s">
        <v>256</v>
      </c>
      <c r="P5" s="277" t="s">
        <v>256</v>
      </c>
      <c r="Q5" s="277" t="s">
        <v>256</v>
      </c>
      <c r="R5" s="277" t="s">
        <v>256</v>
      </c>
      <c r="S5" s="277" t="s">
        <v>256</v>
      </c>
      <c r="T5" s="277" t="s">
        <v>256</v>
      </c>
      <c r="U5" s="277" t="s">
        <v>256</v>
      </c>
      <c r="V5" s="277" t="s">
        <v>256</v>
      </c>
      <c r="W5" s="277" t="s">
        <v>256</v>
      </c>
      <c r="X5" s="277" t="s">
        <v>256</v>
      </c>
      <c r="Y5" s="277" t="s">
        <v>256</v>
      </c>
      <c r="Z5" s="277" t="s">
        <v>256</v>
      </c>
      <c r="AA5" s="277" t="s">
        <v>256</v>
      </c>
      <c r="AB5" s="277" t="s">
        <v>256</v>
      </c>
      <c r="AC5" s="277" t="s">
        <v>256</v>
      </c>
      <c r="AD5" s="277" t="s">
        <v>256</v>
      </c>
      <c r="AE5" s="277" t="s">
        <v>256</v>
      </c>
      <c r="AF5" s="277" t="s">
        <v>256</v>
      </c>
      <c r="AG5" s="277" t="s">
        <v>256</v>
      </c>
      <c r="AH5" s="277" t="s">
        <v>256</v>
      </c>
      <c r="AI5" s="277" t="s">
        <v>256</v>
      </c>
      <c r="AJ5" s="277" t="s">
        <v>256</v>
      </c>
      <c r="AK5" s="277" t="s">
        <v>256</v>
      </c>
      <c r="AL5" s="277" t="s">
        <v>256</v>
      </c>
      <c r="AM5" s="277" t="s">
        <v>256</v>
      </c>
      <c r="AN5" s="277" t="s">
        <v>256</v>
      </c>
      <c r="AO5" s="277" t="s">
        <v>256</v>
      </c>
      <c r="AP5" s="277" t="s">
        <v>256</v>
      </c>
      <c r="AQ5" s="277" t="s">
        <v>256</v>
      </c>
      <c r="AR5" s="277" t="s">
        <v>256</v>
      </c>
      <c r="AS5" s="277" t="s">
        <v>256</v>
      </c>
      <c r="AT5" s="277" t="s">
        <v>256</v>
      </c>
      <c r="AU5" s="277" t="s">
        <v>256</v>
      </c>
      <c r="AV5" s="277" t="s">
        <v>256</v>
      </c>
      <c r="AW5" s="277" t="s">
        <v>256</v>
      </c>
      <c r="AX5" s="277" t="s">
        <v>256</v>
      </c>
      <c r="AY5" s="277" t="s">
        <v>256</v>
      </c>
      <c r="AZ5" s="277" t="s">
        <v>256</v>
      </c>
      <c r="BA5" s="277" t="s">
        <v>256</v>
      </c>
    </row>
    <row r="6" spans="1:53" ht="14.25" hidden="1" customHeight="1" x14ac:dyDescent="0.15">
      <c r="A6" s="278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</row>
    <row r="7" spans="1:53" ht="14.25" hidden="1" customHeight="1" x14ac:dyDescent="0.15">
      <c r="A7" s="278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</row>
    <row r="8" spans="1:53" ht="14.25" hidden="1" customHeight="1" x14ac:dyDescent="0.15">
      <c r="A8" s="278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</row>
    <row r="9" spans="1:53" ht="14.25" hidden="1" customHeight="1" x14ac:dyDescent="0.15">
      <c r="A9" s="278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</row>
    <row r="10" spans="1:53" ht="14.25" hidden="1" customHeight="1" x14ac:dyDescent="0.15">
      <c r="A10" s="278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</row>
    <row r="11" spans="1:53" ht="1.5" customHeight="1" x14ac:dyDescent="0.15">
      <c r="A11" s="125"/>
      <c r="B11" s="19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</row>
    <row r="12" spans="1:53" ht="11.25" customHeight="1" x14ac:dyDescent="0.15">
      <c r="A12" s="280" t="s">
        <v>257</v>
      </c>
      <c r="B12" s="281" t="s">
        <v>322</v>
      </c>
      <c r="C12" s="281" t="s">
        <v>322</v>
      </c>
      <c r="D12" s="281" t="s">
        <v>322</v>
      </c>
      <c r="E12" s="281" t="s">
        <v>322</v>
      </c>
      <c r="F12" s="281" t="s">
        <v>322</v>
      </c>
      <c r="G12" s="281" t="s">
        <v>322</v>
      </c>
      <c r="H12" s="281" t="s">
        <v>322</v>
      </c>
      <c r="I12" s="281" t="s">
        <v>322</v>
      </c>
      <c r="J12" s="281" t="s">
        <v>322</v>
      </c>
      <c r="K12" s="281" t="s">
        <v>322</v>
      </c>
      <c r="L12" s="281" t="s">
        <v>322</v>
      </c>
      <c r="M12" s="281" t="s">
        <v>322</v>
      </c>
      <c r="N12" s="281" t="s">
        <v>322</v>
      </c>
      <c r="O12" s="281" t="s">
        <v>322</v>
      </c>
      <c r="P12" s="281" t="s">
        <v>322</v>
      </c>
      <c r="Q12" s="281" t="s">
        <v>322</v>
      </c>
      <c r="R12" s="281" t="s">
        <v>322</v>
      </c>
      <c r="S12" s="219" t="s">
        <v>322</v>
      </c>
      <c r="T12" s="281" t="s">
        <v>322</v>
      </c>
      <c r="U12" s="281" t="s">
        <v>322</v>
      </c>
      <c r="V12" s="281" t="s">
        <v>258</v>
      </c>
      <c r="W12" s="281"/>
      <c r="X12" s="281"/>
      <c r="Y12" s="281"/>
      <c r="Z12" s="281"/>
      <c r="AA12" s="219" t="s">
        <v>256</v>
      </c>
      <c r="AB12" s="219"/>
      <c r="AC12" s="281"/>
      <c r="AD12" s="281"/>
      <c r="AE12" s="281"/>
      <c r="AF12" s="281"/>
      <c r="AG12" s="281"/>
      <c r="AH12" s="281"/>
      <c r="AI12" s="281"/>
      <c r="AJ12" s="219"/>
      <c r="AK12" s="219"/>
      <c r="AL12" s="219"/>
      <c r="AM12" s="284" t="s">
        <v>258</v>
      </c>
      <c r="AN12" s="281" t="s">
        <v>258</v>
      </c>
      <c r="AO12" s="281" t="s">
        <v>258</v>
      </c>
      <c r="AP12" s="219" t="s">
        <v>258</v>
      </c>
      <c r="AQ12" s="281" t="s">
        <v>258</v>
      </c>
      <c r="AR12" s="281" t="s">
        <v>259</v>
      </c>
      <c r="AS12" s="281" t="s">
        <v>259</v>
      </c>
      <c r="AT12" s="281" t="s">
        <v>259</v>
      </c>
      <c r="AU12" s="281" t="s">
        <v>259</v>
      </c>
      <c r="AV12" s="281" t="s">
        <v>259</v>
      </c>
      <c r="AW12" s="281" t="s">
        <v>259</v>
      </c>
      <c r="AX12" s="281" t="s">
        <v>259</v>
      </c>
      <c r="AY12" s="281" t="s">
        <v>259</v>
      </c>
      <c r="AZ12" s="281" t="s">
        <v>259</v>
      </c>
      <c r="BA12" s="281" t="s">
        <v>259</v>
      </c>
    </row>
    <row r="13" spans="1:53" ht="11.25" customHeight="1" x14ac:dyDescent="0.15">
      <c r="A13" s="280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19" t="s">
        <v>322</v>
      </c>
      <c r="T13" s="281"/>
      <c r="U13" s="281"/>
      <c r="V13" s="281"/>
      <c r="W13" s="281"/>
      <c r="X13" s="281"/>
      <c r="Y13" s="281"/>
      <c r="Z13" s="281"/>
      <c r="AA13" s="219"/>
      <c r="AB13" s="219"/>
      <c r="AC13" s="281"/>
      <c r="AD13" s="281"/>
      <c r="AE13" s="281"/>
      <c r="AF13" s="281"/>
      <c r="AG13" s="281"/>
      <c r="AH13" s="281"/>
      <c r="AI13" s="281"/>
      <c r="AJ13" s="219"/>
      <c r="AK13" s="219"/>
      <c r="AL13" s="219"/>
      <c r="AM13" s="285"/>
      <c r="AN13" s="281"/>
      <c r="AO13" s="281"/>
      <c r="AP13" s="219" t="s">
        <v>258</v>
      </c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</row>
    <row r="14" spans="1:53" ht="11.25" customHeight="1" x14ac:dyDescent="0.15">
      <c r="A14" s="28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19" t="s">
        <v>322</v>
      </c>
      <c r="T14" s="281"/>
      <c r="U14" s="281"/>
      <c r="V14" s="281"/>
      <c r="W14" s="281"/>
      <c r="X14" s="281"/>
      <c r="Y14" s="281"/>
      <c r="Z14" s="281"/>
      <c r="AA14" s="219"/>
      <c r="AB14" s="219"/>
      <c r="AC14" s="281"/>
      <c r="AD14" s="281"/>
      <c r="AE14" s="281"/>
      <c r="AF14" s="281"/>
      <c r="AG14" s="281"/>
      <c r="AH14" s="281"/>
      <c r="AI14" s="281"/>
      <c r="AJ14" s="219"/>
      <c r="AK14" s="219"/>
      <c r="AL14" s="219"/>
      <c r="AM14" s="285"/>
      <c r="AN14" s="281"/>
      <c r="AO14" s="281"/>
      <c r="AP14" s="219" t="s">
        <v>258</v>
      </c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</row>
    <row r="15" spans="1:53" ht="11.25" customHeight="1" x14ac:dyDescent="0.15">
      <c r="A15" s="280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19" t="s">
        <v>322</v>
      </c>
      <c r="T15" s="281"/>
      <c r="U15" s="281"/>
      <c r="V15" s="281"/>
      <c r="W15" s="281"/>
      <c r="X15" s="281"/>
      <c r="Y15" s="281"/>
      <c r="Z15" s="281"/>
      <c r="AA15" s="219"/>
      <c r="AB15" s="219"/>
      <c r="AC15" s="281"/>
      <c r="AD15" s="281"/>
      <c r="AE15" s="281"/>
      <c r="AF15" s="281"/>
      <c r="AG15" s="281"/>
      <c r="AH15" s="281"/>
      <c r="AI15" s="281"/>
      <c r="AJ15" s="219" t="s">
        <v>256</v>
      </c>
      <c r="AK15" s="219"/>
      <c r="AL15" s="219"/>
      <c r="AM15" s="285"/>
      <c r="AN15" s="281"/>
      <c r="AO15" s="281"/>
      <c r="AP15" s="219" t="s">
        <v>258</v>
      </c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</row>
    <row r="16" spans="1:53" ht="11.25" customHeight="1" x14ac:dyDescent="0.15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19" t="s">
        <v>322</v>
      </c>
      <c r="T16" s="281"/>
      <c r="U16" s="281"/>
      <c r="V16" s="281"/>
      <c r="W16" s="281"/>
      <c r="X16" s="281"/>
      <c r="Y16" s="281"/>
      <c r="Z16" s="281"/>
      <c r="AA16" s="219"/>
      <c r="AB16" s="219"/>
      <c r="AC16" s="281"/>
      <c r="AD16" s="281"/>
      <c r="AE16" s="281"/>
      <c r="AF16" s="281"/>
      <c r="AG16" s="281"/>
      <c r="AH16" s="281"/>
      <c r="AI16" s="281"/>
      <c r="AJ16" s="219"/>
      <c r="AK16" s="219" t="s">
        <v>256</v>
      </c>
      <c r="AL16" s="219"/>
      <c r="AM16" s="285"/>
      <c r="AN16" s="281"/>
      <c r="AO16" s="281"/>
      <c r="AP16" s="219" t="s">
        <v>256</v>
      </c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</row>
    <row r="17" spans="1:53" ht="11.25" customHeight="1" x14ac:dyDescent="0.15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19" t="s">
        <v>322</v>
      </c>
      <c r="T17" s="281"/>
      <c r="U17" s="281"/>
      <c r="V17" s="281"/>
      <c r="W17" s="281"/>
      <c r="X17" s="281"/>
      <c r="Y17" s="281"/>
      <c r="Z17" s="281"/>
      <c r="AA17" s="219"/>
      <c r="AB17" s="219" t="s">
        <v>256</v>
      </c>
      <c r="AC17" s="281"/>
      <c r="AD17" s="281"/>
      <c r="AE17" s="281"/>
      <c r="AF17" s="281"/>
      <c r="AG17" s="281"/>
      <c r="AH17" s="281"/>
      <c r="AI17" s="281"/>
      <c r="AJ17" s="219"/>
      <c r="AK17" s="219"/>
      <c r="AL17" s="219" t="s">
        <v>258</v>
      </c>
      <c r="AM17" s="286"/>
      <c r="AN17" s="281"/>
      <c r="AO17" s="281"/>
      <c r="AP17" s="219" t="s">
        <v>258</v>
      </c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</row>
    <row r="18" spans="1:53" ht="1.5" customHeight="1" x14ac:dyDescent="0.15">
      <c r="A18" s="196"/>
      <c r="B18" s="220"/>
      <c r="C18" s="221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</row>
    <row r="19" spans="1:53" ht="11.25" customHeight="1" x14ac:dyDescent="0.15">
      <c r="A19" s="280" t="s">
        <v>260</v>
      </c>
      <c r="B19" s="282"/>
      <c r="C19" s="283"/>
      <c r="D19" s="282"/>
      <c r="E19" s="282"/>
      <c r="F19" s="282"/>
      <c r="G19" s="282"/>
      <c r="H19" s="282"/>
      <c r="I19" s="282"/>
      <c r="J19" s="282"/>
      <c r="K19" s="220"/>
      <c r="L19" s="282"/>
      <c r="M19" s="282"/>
      <c r="N19" s="282"/>
      <c r="O19" s="282"/>
      <c r="P19" s="282"/>
      <c r="Q19" s="282"/>
      <c r="R19" s="282"/>
      <c r="S19" s="282" t="s">
        <v>256</v>
      </c>
      <c r="T19" s="220" t="s">
        <v>256</v>
      </c>
      <c r="U19" s="282"/>
      <c r="V19" s="282"/>
      <c r="W19" s="282"/>
      <c r="X19" s="282"/>
      <c r="Y19" s="282"/>
      <c r="Z19" s="282"/>
      <c r="AA19" s="220" t="s">
        <v>256</v>
      </c>
      <c r="AB19" s="220"/>
      <c r="AC19" s="282"/>
      <c r="AD19" s="282"/>
      <c r="AE19" s="282"/>
      <c r="AF19" s="282"/>
      <c r="AG19" s="282"/>
      <c r="AH19" s="282" t="s">
        <v>261</v>
      </c>
      <c r="AI19" s="282" t="s">
        <v>261</v>
      </c>
      <c r="AJ19" s="220" t="s">
        <v>261</v>
      </c>
      <c r="AK19" s="220"/>
      <c r="AL19" s="287" t="s">
        <v>258</v>
      </c>
      <c r="AM19" s="287" t="s">
        <v>258</v>
      </c>
      <c r="AN19" s="282" t="s">
        <v>258</v>
      </c>
      <c r="AO19" s="282" t="s">
        <v>258</v>
      </c>
      <c r="AP19" s="220" t="s">
        <v>258</v>
      </c>
      <c r="AQ19" s="282" t="s">
        <v>258</v>
      </c>
      <c r="AR19" s="282" t="s">
        <v>259</v>
      </c>
      <c r="AS19" s="282" t="s">
        <v>259</v>
      </c>
      <c r="AT19" s="282" t="s">
        <v>259</v>
      </c>
      <c r="AU19" s="282" t="s">
        <v>259</v>
      </c>
      <c r="AV19" s="282" t="s">
        <v>259</v>
      </c>
      <c r="AW19" s="282" t="s">
        <v>259</v>
      </c>
      <c r="AX19" s="282" t="s">
        <v>259</v>
      </c>
      <c r="AY19" s="282" t="s">
        <v>259</v>
      </c>
      <c r="AZ19" s="282" t="s">
        <v>259</v>
      </c>
      <c r="BA19" s="282" t="s">
        <v>259</v>
      </c>
    </row>
    <row r="20" spans="1:53" ht="11.25" customHeight="1" x14ac:dyDescent="0.15">
      <c r="A20" s="280"/>
      <c r="B20" s="282"/>
      <c r="C20" s="283"/>
      <c r="D20" s="282"/>
      <c r="E20" s="282"/>
      <c r="F20" s="282"/>
      <c r="G20" s="282"/>
      <c r="H20" s="282"/>
      <c r="I20" s="282"/>
      <c r="J20" s="282"/>
      <c r="K20" s="220" t="s">
        <v>256</v>
      </c>
      <c r="L20" s="282"/>
      <c r="M20" s="282"/>
      <c r="N20" s="282"/>
      <c r="O20" s="282"/>
      <c r="P20" s="282"/>
      <c r="Q20" s="282"/>
      <c r="R20" s="282"/>
      <c r="S20" s="282"/>
      <c r="T20" s="220"/>
      <c r="U20" s="282"/>
      <c r="V20" s="282"/>
      <c r="W20" s="282"/>
      <c r="X20" s="282"/>
      <c r="Y20" s="282"/>
      <c r="Z20" s="282"/>
      <c r="AA20" s="220"/>
      <c r="AB20" s="220"/>
      <c r="AC20" s="282"/>
      <c r="AD20" s="282"/>
      <c r="AE20" s="282"/>
      <c r="AF20" s="282"/>
      <c r="AG20" s="282"/>
      <c r="AH20" s="282"/>
      <c r="AI20" s="282"/>
      <c r="AJ20" s="220" t="s">
        <v>261</v>
      </c>
      <c r="AK20" s="220"/>
      <c r="AL20" s="288"/>
      <c r="AM20" s="288"/>
      <c r="AN20" s="282"/>
      <c r="AO20" s="282"/>
      <c r="AP20" s="220" t="s">
        <v>258</v>
      </c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</row>
    <row r="21" spans="1:53" ht="11.25" customHeight="1" x14ac:dyDescent="0.15">
      <c r="A21" s="280"/>
      <c r="B21" s="282"/>
      <c r="C21" s="283"/>
      <c r="D21" s="282"/>
      <c r="E21" s="282"/>
      <c r="F21" s="282"/>
      <c r="G21" s="282"/>
      <c r="H21" s="282"/>
      <c r="I21" s="282"/>
      <c r="J21" s="282"/>
      <c r="K21" s="220"/>
      <c r="L21" s="282"/>
      <c r="M21" s="282"/>
      <c r="N21" s="282"/>
      <c r="O21" s="282"/>
      <c r="P21" s="282"/>
      <c r="Q21" s="282"/>
      <c r="R21" s="282"/>
      <c r="S21" s="282"/>
      <c r="T21" s="220"/>
      <c r="U21" s="282"/>
      <c r="V21" s="282"/>
      <c r="W21" s="282"/>
      <c r="X21" s="282"/>
      <c r="Y21" s="282"/>
      <c r="Z21" s="282"/>
      <c r="AA21" s="220"/>
      <c r="AB21" s="220"/>
      <c r="AC21" s="282"/>
      <c r="AD21" s="282"/>
      <c r="AE21" s="282"/>
      <c r="AF21" s="282"/>
      <c r="AG21" s="282"/>
      <c r="AH21" s="282"/>
      <c r="AI21" s="282"/>
      <c r="AJ21" s="220" t="s">
        <v>261</v>
      </c>
      <c r="AK21" s="220"/>
      <c r="AL21" s="288"/>
      <c r="AM21" s="288"/>
      <c r="AN21" s="282"/>
      <c r="AO21" s="282"/>
      <c r="AP21" s="220" t="s">
        <v>258</v>
      </c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</row>
    <row r="22" spans="1:53" ht="11.25" customHeight="1" x14ac:dyDescent="0.15">
      <c r="A22" s="280"/>
      <c r="B22" s="282"/>
      <c r="C22" s="283"/>
      <c r="D22" s="282"/>
      <c r="E22" s="282"/>
      <c r="F22" s="282"/>
      <c r="G22" s="282"/>
      <c r="H22" s="282"/>
      <c r="I22" s="282"/>
      <c r="J22" s="282"/>
      <c r="K22" s="220"/>
      <c r="L22" s="282"/>
      <c r="M22" s="282"/>
      <c r="N22" s="282"/>
      <c r="O22" s="282"/>
      <c r="P22" s="282"/>
      <c r="Q22" s="282"/>
      <c r="R22" s="282"/>
      <c r="S22" s="282"/>
      <c r="T22" s="220"/>
      <c r="U22" s="282"/>
      <c r="V22" s="282"/>
      <c r="W22" s="282"/>
      <c r="X22" s="282"/>
      <c r="Y22" s="282"/>
      <c r="Z22" s="282"/>
      <c r="AA22" s="220"/>
      <c r="AB22" s="220"/>
      <c r="AC22" s="282"/>
      <c r="AD22" s="282"/>
      <c r="AE22" s="282"/>
      <c r="AF22" s="282"/>
      <c r="AG22" s="282"/>
      <c r="AH22" s="282"/>
      <c r="AI22" s="282"/>
      <c r="AJ22" s="220" t="s">
        <v>256</v>
      </c>
      <c r="AK22" s="220"/>
      <c r="AL22" s="288"/>
      <c r="AM22" s="288"/>
      <c r="AN22" s="282"/>
      <c r="AO22" s="282"/>
      <c r="AP22" s="220" t="s">
        <v>256</v>
      </c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</row>
    <row r="23" spans="1:53" ht="11.25" customHeight="1" x14ac:dyDescent="0.15">
      <c r="A23" s="280"/>
      <c r="B23" s="282"/>
      <c r="C23" s="283"/>
      <c r="D23" s="282"/>
      <c r="E23" s="282"/>
      <c r="F23" s="282"/>
      <c r="G23" s="282"/>
      <c r="H23" s="282"/>
      <c r="I23" s="282"/>
      <c r="J23" s="282"/>
      <c r="K23" s="220"/>
      <c r="L23" s="282"/>
      <c r="M23" s="282"/>
      <c r="N23" s="282"/>
      <c r="O23" s="282"/>
      <c r="P23" s="282"/>
      <c r="Q23" s="282"/>
      <c r="R23" s="282"/>
      <c r="S23" s="282"/>
      <c r="T23" s="220"/>
      <c r="U23" s="282"/>
      <c r="V23" s="282"/>
      <c r="W23" s="282"/>
      <c r="X23" s="282"/>
      <c r="Y23" s="282"/>
      <c r="Z23" s="282"/>
      <c r="AA23" s="220"/>
      <c r="AB23" s="220"/>
      <c r="AC23" s="282"/>
      <c r="AD23" s="282"/>
      <c r="AE23" s="282"/>
      <c r="AF23" s="282"/>
      <c r="AG23" s="282"/>
      <c r="AH23" s="282"/>
      <c r="AI23" s="282"/>
      <c r="AJ23" s="220" t="s">
        <v>261</v>
      </c>
      <c r="AK23" s="220" t="s">
        <v>256</v>
      </c>
      <c r="AL23" s="288"/>
      <c r="AM23" s="288"/>
      <c r="AN23" s="282"/>
      <c r="AO23" s="282"/>
      <c r="AP23" s="220" t="s">
        <v>258</v>
      </c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</row>
    <row r="24" spans="1:53" ht="11.25" customHeight="1" x14ac:dyDescent="0.15">
      <c r="A24" s="280"/>
      <c r="B24" s="282"/>
      <c r="C24" s="283"/>
      <c r="D24" s="282"/>
      <c r="E24" s="282"/>
      <c r="F24" s="282"/>
      <c r="G24" s="282"/>
      <c r="H24" s="282"/>
      <c r="I24" s="282"/>
      <c r="J24" s="282"/>
      <c r="K24" s="220"/>
      <c r="L24" s="282"/>
      <c r="M24" s="282"/>
      <c r="N24" s="282"/>
      <c r="O24" s="282"/>
      <c r="P24" s="282"/>
      <c r="Q24" s="282"/>
      <c r="R24" s="282"/>
      <c r="S24" s="282"/>
      <c r="T24" s="220"/>
      <c r="U24" s="282"/>
      <c r="V24" s="282"/>
      <c r="W24" s="282"/>
      <c r="X24" s="282"/>
      <c r="Y24" s="282"/>
      <c r="Z24" s="282"/>
      <c r="AA24" s="220"/>
      <c r="AB24" s="220" t="s">
        <v>256</v>
      </c>
      <c r="AC24" s="282"/>
      <c r="AD24" s="282"/>
      <c r="AE24" s="282"/>
      <c r="AF24" s="282"/>
      <c r="AG24" s="282"/>
      <c r="AH24" s="282"/>
      <c r="AI24" s="282"/>
      <c r="AJ24" s="220"/>
      <c r="AK24" s="220" t="s">
        <v>258</v>
      </c>
      <c r="AL24" s="289"/>
      <c r="AM24" s="289"/>
      <c r="AN24" s="282"/>
      <c r="AO24" s="282"/>
      <c r="AP24" s="220" t="s">
        <v>258</v>
      </c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</row>
    <row r="25" spans="1:53" ht="1.5" customHeight="1" x14ac:dyDescent="0.15">
      <c r="A25" s="196"/>
      <c r="B25" s="220"/>
      <c r="C25" s="221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</row>
    <row r="26" spans="1:53" ht="11.25" customHeight="1" x14ac:dyDescent="0.15">
      <c r="A26" s="280" t="s">
        <v>262</v>
      </c>
      <c r="B26" s="282"/>
      <c r="C26" s="283"/>
      <c r="D26" s="282"/>
      <c r="E26" s="282"/>
      <c r="F26" s="282"/>
      <c r="G26" s="282"/>
      <c r="H26" s="282"/>
      <c r="I26" s="282"/>
      <c r="J26" s="282"/>
      <c r="K26" s="220"/>
      <c r="L26" s="282"/>
      <c r="M26" s="282"/>
      <c r="N26" s="282"/>
      <c r="O26" s="282"/>
      <c r="P26" s="282"/>
      <c r="Q26" s="282"/>
      <c r="R26" s="282"/>
      <c r="S26" s="282" t="s">
        <v>256</v>
      </c>
      <c r="T26" s="220" t="s">
        <v>256</v>
      </c>
      <c r="U26" s="282"/>
      <c r="V26" s="282"/>
      <c r="W26" s="282"/>
      <c r="X26" s="282"/>
      <c r="Y26" s="282"/>
      <c r="Z26" s="282"/>
      <c r="AA26" s="220" t="s">
        <v>256</v>
      </c>
      <c r="AB26" s="220"/>
      <c r="AC26" s="282"/>
      <c r="AD26" s="282"/>
      <c r="AE26" s="282"/>
      <c r="AF26" s="282"/>
      <c r="AG26" s="282" t="s">
        <v>263</v>
      </c>
      <c r="AH26" s="282" t="s">
        <v>263</v>
      </c>
      <c r="AI26" s="282" t="s">
        <v>263</v>
      </c>
      <c r="AJ26" s="220" t="s">
        <v>263</v>
      </c>
      <c r="AK26" s="220" t="s">
        <v>258</v>
      </c>
      <c r="AL26" s="282" t="s">
        <v>258</v>
      </c>
      <c r="AM26" s="282" t="s">
        <v>258</v>
      </c>
      <c r="AN26" s="282" t="s">
        <v>258</v>
      </c>
      <c r="AO26" s="282" t="s">
        <v>258</v>
      </c>
      <c r="AP26" s="220" t="s">
        <v>258</v>
      </c>
      <c r="AQ26" s="282" t="s">
        <v>258</v>
      </c>
      <c r="AR26" s="282" t="s">
        <v>259</v>
      </c>
      <c r="AS26" s="282" t="s">
        <v>259</v>
      </c>
      <c r="AT26" s="282" t="s">
        <v>259</v>
      </c>
      <c r="AU26" s="282" t="s">
        <v>259</v>
      </c>
      <c r="AV26" s="282" t="s">
        <v>259</v>
      </c>
      <c r="AW26" s="282" t="s">
        <v>259</v>
      </c>
      <c r="AX26" s="282" t="s">
        <v>259</v>
      </c>
      <c r="AY26" s="282" t="s">
        <v>259</v>
      </c>
      <c r="AZ26" s="282" t="s">
        <v>259</v>
      </c>
      <c r="BA26" s="282" t="s">
        <v>259</v>
      </c>
    </row>
    <row r="27" spans="1:53" ht="11.25" customHeight="1" x14ac:dyDescent="0.15">
      <c r="A27" s="280"/>
      <c r="B27" s="282"/>
      <c r="C27" s="283"/>
      <c r="D27" s="282"/>
      <c r="E27" s="282"/>
      <c r="F27" s="282"/>
      <c r="G27" s="282"/>
      <c r="H27" s="282"/>
      <c r="I27" s="282"/>
      <c r="J27" s="282"/>
      <c r="K27" s="220" t="s">
        <v>256</v>
      </c>
      <c r="L27" s="282"/>
      <c r="M27" s="282"/>
      <c r="N27" s="282"/>
      <c r="O27" s="282"/>
      <c r="P27" s="282"/>
      <c r="Q27" s="282"/>
      <c r="R27" s="282"/>
      <c r="S27" s="282"/>
      <c r="T27" s="220"/>
      <c r="U27" s="282"/>
      <c r="V27" s="282"/>
      <c r="W27" s="282"/>
      <c r="X27" s="282"/>
      <c r="Y27" s="282"/>
      <c r="Z27" s="282"/>
      <c r="AA27" s="220"/>
      <c r="AB27" s="220"/>
      <c r="AC27" s="282"/>
      <c r="AD27" s="282"/>
      <c r="AE27" s="282"/>
      <c r="AF27" s="282"/>
      <c r="AG27" s="282"/>
      <c r="AH27" s="282"/>
      <c r="AI27" s="282"/>
      <c r="AJ27" s="220" t="s">
        <v>263</v>
      </c>
      <c r="AK27" s="220" t="s">
        <v>258</v>
      </c>
      <c r="AL27" s="282"/>
      <c r="AM27" s="282"/>
      <c r="AN27" s="282"/>
      <c r="AO27" s="282"/>
      <c r="AP27" s="220" t="s">
        <v>258</v>
      </c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</row>
    <row r="28" spans="1:53" ht="11.25" customHeight="1" x14ac:dyDescent="0.15">
      <c r="A28" s="280"/>
      <c r="B28" s="282"/>
      <c r="C28" s="283"/>
      <c r="D28" s="282"/>
      <c r="E28" s="282"/>
      <c r="F28" s="282"/>
      <c r="G28" s="282"/>
      <c r="H28" s="282"/>
      <c r="I28" s="282"/>
      <c r="J28" s="282"/>
      <c r="K28" s="220"/>
      <c r="L28" s="282"/>
      <c r="M28" s="282"/>
      <c r="N28" s="282"/>
      <c r="O28" s="282"/>
      <c r="P28" s="282"/>
      <c r="Q28" s="282"/>
      <c r="R28" s="282"/>
      <c r="S28" s="282"/>
      <c r="T28" s="220"/>
      <c r="U28" s="282"/>
      <c r="V28" s="282"/>
      <c r="W28" s="282"/>
      <c r="X28" s="282"/>
      <c r="Y28" s="282"/>
      <c r="Z28" s="282"/>
      <c r="AA28" s="220"/>
      <c r="AB28" s="220"/>
      <c r="AC28" s="282"/>
      <c r="AD28" s="282"/>
      <c r="AE28" s="282"/>
      <c r="AF28" s="282"/>
      <c r="AG28" s="282"/>
      <c r="AH28" s="282"/>
      <c r="AI28" s="282"/>
      <c r="AJ28" s="220"/>
      <c r="AK28" s="220" t="s">
        <v>258</v>
      </c>
      <c r="AL28" s="282"/>
      <c r="AM28" s="282"/>
      <c r="AN28" s="282"/>
      <c r="AO28" s="282"/>
      <c r="AP28" s="220" t="s">
        <v>258</v>
      </c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</row>
    <row r="29" spans="1:53" ht="11.25" customHeight="1" x14ac:dyDescent="0.15">
      <c r="A29" s="280"/>
      <c r="B29" s="282"/>
      <c r="C29" s="283"/>
      <c r="D29" s="282"/>
      <c r="E29" s="282"/>
      <c r="F29" s="282"/>
      <c r="G29" s="282"/>
      <c r="H29" s="282"/>
      <c r="I29" s="282"/>
      <c r="J29" s="282"/>
      <c r="K29" s="220"/>
      <c r="L29" s="282"/>
      <c r="M29" s="282"/>
      <c r="N29" s="282"/>
      <c r="O29" s="282"/>
      <c r="P29" s="282"/>
      <c r="Q29" s="282"/>
      <c r="R29" s="282"/>
      <c r="S29" s="282"/>
      <c r="T29" s="220"/>
      <c r="U29" s="282"/>
      <c r="V29" s="282"/>
      <c r="W29" s="282"/>
      <c r="X29" s="282"/>
      <c r="Y29" s="282"/>
      <c r="Z29" s="282"/>
      <c r="AA29" s="220"/>
      <c r="AB29" s="220"/>
      <c r="AC29" s="282"/>
      <c r="AD29" s="282"/>
      <c r="AE29" s="282"/>
      <c r="AF29" s="282"/>
      <c r="AG29" s="282"/>
      <c r="AH29" s="282"/>
      <c r="AI29" s="282"/>
      <c r="AJ29" s="220" t="s">
        <v>256</v>
      </c>
      <c r="AK29" s="220" t="s">
        <v>258</v>
      </c>
      <c r="AL29" s="282"/>
      <c r="AM29" s="282"/>
      <c r="AN29" s="282"/>
      <c r="AO29" s="282"/>
      <c r="AP29" s="220" t="s">
        <v>256</v>
      </c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</row>
    <row r="30" spans="1:53" ht="11.25" customHeight="1" x14ac:dyDescent="0.15">
      <c r="A30" s="280"/>
      <c r="B30" s="282"/>
      <c r="C30" s="283"/>
      <c r="D30" s="282"/>
      <c r="E30" s="282"/>
      <c r="F30" s="282"/>
      <c r="G30" s="282"/>
      <c r="H30" s="282"/>
      <c r="I30" s="282"/>
      <c r="J30" s="282"/>
      <c r="K30" s="220"/>
      <c r="L30" s="282"/>
      <c r="M30" s="282"/>
      <c r="N30" s="282"/>
      <c r="O30" s="282"/>
      <c r="P30" s="282"/>
      <c r="Q30" s="282"/>
      <c r="R30" s="282"/>
      <c r="S30" s="282"/>
      <c r="T30" s="220"/>
      <c r="U30" s="282"/>
      <c r="V30" s="282"/>
      <c r="W30" s="282"/>
      <c r="X30" s="282"/>
      <c r="Y30" s="282"/>
      <c r="Z30" s="282"/>
      <c r="AA30" s="220"/>
      <c r="AB30" s="220"/>
      <c r="AC30" s="282"/>
      <c r="AD30" s="282"/>
      <c r="AE30" s="282"/>
      <c r="AF30" s="282"/>
      <c r="AG30" s="282"/>
      <c r="AH30" s="282"/>
      <c r="AI30" s="282"/>
      <c r="AJ30" s="220" t="s">
        <v>258</v>
      </c>
      <c r="AK30" s="220" t="s">
        <v>256</v>
      </c>
      <c r="AL30" s="282"/>
      <c r="AM30" s="282"/>
      <c r="AN30" s="282"/>
      <c r="AO30" s="282"/>
      <c r="AP30" s="220" t="s">
        <v>258</v>
      </c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</row>
    <row r="31" spans="1:53" ht="11.25" customHeight="1" x14ac:dyDescent="0.15">
      <c r="A31" s="280"/>
      <c r="B31" s="282"/>
      <c r="C31" s="283"/>
      <c r="D31" s="282"/>
      <c r="E31" s="282"/>
      <c r="F31" s="282"/>
      <c r="G31" s="282"/>
      <c r="H31" s="282"/>
      <c r="I31" s="282"/>
      <c r="J31" s="282"/>
      <c r="K31" s="220"/>
      <c r="L31" s="282"/>
      <c r="M31" s="282"/>
      <c r="N31" s="282"/>
      <c r="O31" s="282"/>
      <c r="P31" s="282"/>
      <c r="Q31" s="282"/>
      <c r="R31" s="282"/>
      <c r="S31" s="282"/>
      <c r="T31" s="220"/>
      <c r="U31" s="282"/>
      <c r="V31" s="282"/>
      <c r="W31" s="282"/>
      <c r="X31" s="282"/>
      <c r="Y31" s="282"/>
      <c r="Z31" s="282"/>
      <c r="AA31" s="220"/>
      <c r="AB31" s="220" t="s">
        <v>256</v>
      </c>
      <c r="AC31" s="282"/>
      <c r="AD31" s="282"/>
      <c r="AE31" s="282"/>
      <c r="AF31" s="282"/>
      <c r="AG31" s="282"/>
      <c r="AH31" s="282"/>
      <c r="AI31" s="282"/>
      <c r="AJ31" s="220" t="s">
        <v>258</v>
      </c>
      <c r="AK31" s="220" t="s">
        <v>258</v>
      </c>
      <c r="AL31" s="282"/>
      <c r="AM31" s="282"/>
      <c r="AN31" s="282"/>
      <c r="AO31" s="282"/>
      <c r="AP31" s="220" t="s">
        <v>258</v>
      </c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</row>
    <row r="32" spans="1:53" ht="1.5" customHeight="1" x14ac:dyDescent="0.15">
      <c r="A32" s="196"/>
      <c r="B32" s="220"/>
      <c r="C32" s="221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</row>
    <row r="33" spans="1:53" ht="11.25" customHeight="1" x14ac:dyDescent="0.15">
      <c r="A33" s="280" t="s">
        <v>264</v>
      </c>
      <c r="B33" s="282"/>
      <c r="C33" s="283"/>
      <c r="D33" s="282"/>
      <c r="E33" s="282"/>
      <c r="F33" s="282"/>
      <c r="G33" s="282"/>
      <c r="H33" s="282"/>
      <c r="I33" s="282"/>
      <c r="J33" s="282"/>
      <c r="K33" s="220"/>
      <c r="L33" s="282"/>
      <c r="M33" s="282"/>
      <c r="N33" s="282"/>
      <c r="O33" s="282"/>
      <c r="P33" s="282"/>
      <c r="Q33" s="282"/>
      <c r="R33" s="282"/>
      <c r="S33" s="282" t="s">
        <v>256</v>
      </c>
      <c r="T33" s="220" t="s">
        <v>256</v>
      </c>
      <c r="U33" s="282"/>
      <c r="V33" s="282"/>
      <c r="W33" s="282"/>
      <c r="X33" s="282"/>
      <c r="Y33" s="282"/>
      <c r="Z33" s="282"/>
      <c r="AA33" s="220" t="s">
        <v>256</v>
      </c>
      <c r="AB33" s="220"/>
      <c r="AC33" s="282"/>
      <c r="AD33" s="282"/>
      <c r="AE33" s="282"/>
      <c r="AF33" s="282" t="s">
        <v>263</v>
      </c>
      <c r="AG33" s="282" t="s">
        <v>263</v>
      </c>
      <c r="AH33" s="282" t="s">
        <v>263</v>
      </c>
      <c r="AI33" s="282" t="s">
        <v>263</v>
      </c>
      <c r="AJ33" s="220"/>
      <c r="AK33" s="220" t="s">
        <v>258</v>
      </c>
      <c r="AL33" s="282" t="s">
        <v>258</v>
      </c>
      <c r="AM33" s="282" t="s">
        <v>258</v>
      </c>
      <c r="AN33" s="282" t="s">
        <v>258</v>
      </c>
      <c r="AO33" s="282" t="s">
        <v>258</v>
      </c>
      <c r="AP33" s="220" t="s">
        <v>258</v>
      </c>
      <c r="AQ33" s="282" t="s">
        <v>258</v>
      </c>
      <c r="AR33" s="282" t="s">
        <v>259</v>
      </c>
      <c r="AS33" s="282" t="s">
        <v>259</v>
      </c>
      <c r="AT33" s="282" t="s">
        <v>259</v>
      </c>
      <c r="AU33" s="282" t="s">
        <v>259</v>
      </c>
      <c r="AV33" s="282" t="s">
        <v>259</v>
      </c>
      <c r="AW33" s="282" t="s">
        <v>259</v>
      </c>
      <c r="AX33" s="282" t="s">
        <v>259</v>
      </c>
      <c r="AY33" s="282" t="s">
        <v>259</v>
      </c>
      <c r="AZ33" s="282" t="s">
        <v>259</v>
      </c>
      <c r="BA33" s="282" t="s">
        <v>259</v>
      </c>
    </row>
    <row r="34" spans="1:53" ht="11.25" customHeight="1" x14ac:dyDescent="0.15">
      <c r="A34" s="280"/>
      <c r="B34" s="282"/>
      <c r="C34" s="283"/>
      <c r="D34" s="282"/>
      <c r="E34" s="282"/>
      <c r="F34" s="282"/>
      <c r="G34" s="282"/>
      <c r="H34" s="282"/>
      <c r="I34" s="282"/>
      <c r="J34" s="282"/>
      <c r="K34" s="220" t="s">
        <v>256</v>
      </c>
      <c r="L34" s="282"/>
      <c r="M34" s="282"/>
      <c r="N34" s="282"/>
      <c r="O34" s="282"/>
      <c r="P34" s="282"/>
      <c r="Q34" s="282"/>
      <c r="R34" s="282"/>
      <c r="S34" s="282"/>
      <c r="T34" s="220"/>
      <c r="U34" s="282"/>
      <c r="V34" s="282"/>
      <c r="W34" s="282"/>
      <c r="X34" s="282"/>
      <c r="Y34" s="282"/>
      <c r="Z34" s="282"/>
      <c r="AA34" s="220"/>
      <c r="AB34" s="220"/>
      <c r="AC34" s="282"/>
      <c r="AD34" s="282"/>
      <c r="AE34" s="282"/>
      <c r="AF34" s="282"/>
      <c r="AG34" s="282"/>
      <c r="AH34" s="282"/>
      <c r="AI34" s="282"/>
      <c r="AJ34" s="220"/>
      <c r="AK34" s="220" t="s">
        <v>258</v>
      </c>
      <c r="AL34" s="282"/>
      <c r="AM34" s="282"/>
      <c r="AN34" s="282"/>
      <c r="AO34" s="282"/>
      <c r="AP34" s="220" t="s">
        <v>258</v>
      </c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</row>
    <row r="35" spans="1:53" ht="11.25" customHeight="1" x14ac:dyDescent="0.15">
      <c r="A35" s="280"/>
      <c r="B35" s="282"/>
      <c r="C35" s="283"/>
      <c r="D35" s="282"/>
      <c r="E35" s="282"/>
      <c r="F35" s="282"/>
      <c r="G35" s="282"/>
      <c r="H35" s="282"/>
      <c r="I35" s="282"/>
      <c r="J35" s="282"/>
      <c r="K35" s="220"/>
      <c r="L35" s="282"/>
      <c r="M35" s="282"/>
      <c r="N35" s="282"/>
      <c r="O35" s="282"/>
      <c r="P35" s="282"/>
      <c r="Q35" s="282"/>
      <c r="R35" s="282"/>
      <c r="S35" s="282"/>
      <c r="T35" s="220"/>
      <c r="U35" s="282"/>
      <c r="V35" s="282"/>
      <c r="W35" s="282"/>
      <c r="X35" s="282"/>
      <c r="Y35" s="282"/>
      <c r="Z35" s="282"/>
      <c r="AA35" s="220"/>
      <c r="AB35" s="220"/>
      <c r="AC35" s="282"/>
      <c r="AD35" s="282"/>
      <c r="AE35" s="282"/>
      <c r="AF35" s="282"/>
      <c r="AG35" s="282"/>
      <c r="AH35" s="282"/>
      <c r="AI35" s="282"/>
      <c r="AJ35" s="220"/>
      <c r="AK35" s="220" t="s">
        <v>258</v>
      </c>
      <c r="AL35" s="282"/>
      <c r="AM35" s="282"/>
      <c r="AN35" s="282"/>
      <c r="AO35" s="282"/>
      <c r="AP35" s="220" t="s">
        <v>258</v>
      </c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</row>
    <row r="36" spans="1:53" ht="11.25" customHeight="1" x14ac:dyDescent="0.15">
      <c r="A36" s="280"/>
      <c r="B36" s="282"/>
      <c r="C36" s="283"/>
      <c r="D36" s="282"/>
      <c r="E36" s="282"/>
      <c r="F36" s="282"/>
      <c r="G36" s="282"/>
      <c r="H36" s="282"/>
      <c r="I36" s="282"/>
      <c r="J36" s="282"/>
      <c r="K36" s="220"/>
      <c r="L36" s="282"/>
      <c r="M36" s="282"/>
      <c r="N36" s="282"/>
      <c r="O36" s="282"/>
      <c r="P36" s="282"/>
      <c r="Q36" s="282"/>
      <c r="R36" s="282"/>
      <c r="S36" s="282"/>
      <c r="T36" s="220"/>
      <c r="U36" s="282"/>
      <c r="V36" s="282"/>
      <c r="W36" s="282"/>
      <c r="X36" s="282"/>
      <c r="Y36" s="282"/>
      <c r="Z36" s="282"/>
      <c r="AA36" s="220"/>
      <c r="AB36" s="220"/>
      <c r="AC36" s="282"/>
      <c r="AD36" s="282"/>
      <c r="AE36" s="282"/>
      <c r="AF36" s="282"/>
      <c r="AG36" s="282"/>
      <c r="AH36" s="282"/>
      <c r="AI36" s="282"/>
      <c r="AJ36" s="220" t="s">
        <v>256</v>
      </c>
      <c r="AK36" s="220" t="s">
        <v>258</v>
      </c>
      <c r="AL36" s="282"/>
      <c r="AM36" s="282"/>
      <c r="AN36" s="282"/>
      <c r="AO36" s="282"/>
      <c r="AP36" s="220" t="s">
        <v>256</v>
      </c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</row>
    <row r="37" spans="1:53" ht="11.25" customHeight="1" x14ac:dyDescent="0.15">
      <c r="A37" s="280"/>
      <c r="B37" s="282"/>
      <c r="C37" s="283"/>
      <c r="D37" s="282"/>
      <c r="E37" s="282"/>
      <c r="F37" s="282"/>
      <c r="G37" s="282"/>
      <c r="H37" s="282"/>
      <c r="I37" s="282"/>
      <c r="J37" s="282"/>
      <c r="K37" s="220"/>
      <c r="L37" s="282"/>
      <c r="M37" s="282"/>
      <c r="N37" s="282"/>
      <c r="O37" s="282"/>
      <c r="P37" s="282"/>
      <c r="Q37" s="282"/>
      <c r="R37" s="282"/>
      <c r="S37" s="282"/>
      <c r="T37" s="220"/>
      <c r="U37" s="282"/>
      <c r="V37" s="282"/>
      <c r="W37" s="282"/>
      <c r="X37" s="282"/>
      <c r="Y37" s="282"/>
      <c r="Z37" s="282"/>
      <c r="AA37" s="220"/>
      <c r="AB37" s="220"/>
      <c r="AC37" s="282"/>
      <c r="AD37" s="282"/>
      <c r="AE37" s="282"/>
      <c r="AF37" s="282"/>
      <c r="AG37" s="282"/>
      <c r="AH37" s="282"/>
      <c r="AI37" s="282"/>
      <c r="AJ37" s="220" t="s">
        <v>258</v>
      </c>
      <c r="AK37" s="220" t="s">
        <v>256</v>
      </c>
      <c r="AL37" s="282"/>
      <c r="AM37" s="282"/>
      <c r="AN37" s="282"/>
      <c r="AO37" s="282"/>
      <c r="AP37" s="220" t="s">
        <v>258</v>
      </c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</row>
    <row r="38" spans="1:53" ht="11.25" customHeight="1" x14ac:dyDescent="0.15">
      <c r="A38" s="280"/>
      <c r="B38" s="282"/>
      <c r="C38" s="283"/>
      <c r="D38" s="282"/>
      <c r="E38" s="282"/>
      <c r="F38" s="282"/>
      <c r="G38" s="282"/>
      <c r="H38" s="282"/>
      <c r="I38" s="282"/>
      <c r="J38" s="282"/>
      <c r="K38" s="220"/>
      <c r="L38" s="282"/>
      <c r="M38" s="282"/>
      <c r="N38" s="282"/>
      <c r="O38" s="282"/>
      <c r="P38" s="282"/>
      <c r="Q38" s="282"/>
      <c r="R38" s="282"/>
      <c r="S38" s="282"/>
      <c r="T38" s="220"/>
      <c r="U38" s="282"/>
      <c r="V38" s="282"/>
      <c r="W38" s="282"/>
      <c r="X38" s="282"/>
      <c r="Y38" s="282"/>
      <c r="Z38" s="282"/>
      <c r="AA38" s="220"/>
      <c r="AB38" s="220" t="s">
        <v>256</v>
      </c>
      <c r="AC38" s="282"/>
      <c r="AD38" s="282"/>
      <c r="AE38" s="282"/>
      <c r="AF38" s="282"/>
      <c r="AG38" s="282"/>
      <c r="AH38" s="282"/>
      <c r="AI38" s="282"/>
      <c r="AJ38" s="220" t="s">
        <v>258</v>
      </c>
      <c r="AK38" s="220" t="s">
        <v>258</v>
      </c>
      <c r="AL38" s="282"/>
      <c r="AM38" s="282"/>
      <c r="AN38" s="282"/>
      <c r="AO38" s="282"/>
      <c r="AP38" s="220" t="s">
        <v>258</v>
      </c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</row>
    <row r="39" spans="1:53" ht="1.5" customHeight="1" x14ac:dyDescent="0.15">
      <c r="A39" s="196"/>
      <c r="B39" s="220"/>
      <c r="C39" s="221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</row>
    <row r="40" spans="1:53" ht="11.25" customHeight="1" x14ac:dyDescent="0.15">
      <c r="A40" s="280" t="s">
        <v>265</v>
      </c>
      <c r="B40" s="282"/>
      <c r="C40" s="283"/>
      <c r="D40" s="282"/>
      <c r="E40" s="282"/>
      <c r="F40" s="282"/>
      <c r="G40" s="282"/>
      <c r="H40" s="282"/>
      <c r="I40" s="282"/>
      <c r="J40" s="282"/>
      <c r="K40" s="220"/>
      <c r="L40" s="282"/>
      <c r="M40" s="282"/>
      <c r="N40" s="282"/>
      <c r="O40" s="282"/>
      <c r="P40" s="282"/>
      <c r="Q40" s="282" t="s">
        <v>263</v>
      </c>
      <c r="R40" s="282" t="s">
        <v>263</v>
      </c>
      <c r="S40" s="282" t="s">
        <v>256</v>
      </c>
      <c r="T40" s="220" t="s">
        <v>256</v>
      </c>
      <c r="U40" s="282" t="s">
        <v>263</v>
      </c>
      <c r="V40" s="282" t="s">
        <v>263</v>
      </c>
      <c r="W40" s="282" t="s">
        <v>263</v>
      </c>
      <c r="X40" s="282" t="s">
        <v>263</v>
      </c>
      <c r="Y40" s="282" t="s">
        <v>263</v>
      </c>
      <c r="Z40" s="282" t="s">
        <v>263</v>
      </c>
      <c r="AA40" s="220" t="s">
        <v>256</v>
      </c>
      <c r="AB40" s="220" t="s">
        <v>263</v>
      </c>
      <c r="AC40" s="282" t="s">
        <v>263</v>
      </c>
      <c r="AD40" s="282" t="s">
        <v>263</v>
      </c>
      <c r="AE40" s="282" t="s">
        <v>263</v>
      </c>
      <c r="AF40" s="282" t="s">
        <v>263</v>
      </c>
      <c r="AG40" s="282" t="s">
        <v>263</v>
      </c>
      <c r="AH40" s="220" t="s">
        <v>263</v>
      </c>
      <c r="AI40" s="281" t="s">
        <v>258</v>
      </c>
      <c r="AJ40" s="216" t="s">
        <v>258</v>
      </c>
      <c r="AK40" s="216" t="s">
        <v>258</v>
      </c>
      <c r="AL40" s="216" t="s">
        <v>258</v>
      </c>
      <c r="AM40" s="281" t="s">
        <v>278</v>
      </c>
      <c r="AN40" s="281" t="s">
        <v>278</v>
      </c>
      <c r="AO40" s="281" t="s">
        <v>278</v>
      </c>
      <c r="AP40" s="216" t="s">
        <v>278</v>
      </c>
      <c r="AQ40" s="281" t="s">
        <v>278</v>
      </c>
      <c r="AR40" s="281" t="s">
        <v>278</v>
      </c>
      <c r="AS40" s="281" t="s">
        <v>259</v>
      </c>
      <c r="AT40" s="281" t="s">
        <v>259</v>
      </c>
      <c r="AU40" s="281" t="s">
        <v>259</v>
      </c>
      <c r="AV40" s="281" t="s">
        <v>259</v>
      </c>
      <c r="AW40" s="281" t="s">
        <v>259</v>
      </c>
      <c r="AX40" s="281" t="s">
        <v>259</v>
      </c>
      <c r="AY40" s="281" t="s">
        <v>259</v>
      </c>
      <c r="AZ40" s="281" t="s">
        <v>322</v>
      </c>
      <c r="BA40" s="281" t="s">
        <v>322</v>
      </c>
    </row>
    <row r="41" spans="1:53" ht="11.25" customHeight="1" x14ac:dyDescent="0.15">
      <c r="A41" s="280"/>
      <c r="B41" s="282"/>
      <c r="C41" s="283"/>
      <c r="D41" s="282"/>
      <c r="E41" s="282"/>
      <c r="F41" s="282"/>
      <c r="G41" s="282"/>
      <c r="H41" s="282"/>
      <c r="I41" s="282"/>
      <c r="J41" s="282"/>
      <c r="K41" s="220" t="s">
        <v>256</v>
      </c>
      <c r="L41" s="282"/>
      <c r="M41" s="282"/>
      <c r="N41" s="282"/>
      <c r="O41" s="282"/>
      <c r="P41" s="282"/>
      <c r="Q41" s="282"/>
      <c r="R41" s="282"/>
      <c r="S41" s="282"/>
      <c r="T41" s="220" t="s">
        <v>263</v>
      </c>
      <c r="U41" s="282"/>
      <c r="V41" s="282"/>
      <c r="W41" s="282"/>
      <c r="X41" s="282"/>
      <c r="Y41" s="282"/>
      <c r="Z41" s="282"/>
      <c r="AA41" s="220" t="s">
        <v>263</v>
      </c>
      <c r="AB41" s="220" t="s">
        <v>263</v>
      </c>
      <c r="AC41" s="282"/>
      <c r="AD41" s="282"/>
      <c r="AE41" s="282"/>
      <c r="AF41" s="282"/>
      <c r="AG41" s="282"/>
      <c r="AH41" s="220" t="s">
        <v>263</v>
      </c>
      <c r="AI41" s="281"/>
      <c r="AJ41" s="217" t="s">
        <v>258</v>
      </c>
      <c r="AK41" s="216" t="s">
        <v>258</v>
      </c>
      <c r="AL41" s="216" t="s">
        <v>258</v>
      </c>
      <c r="AM41" s="281"/>
      <c r="AN41" s="281"/>
      <c r="AO41" s="281"/>
      <c r="AP41" s="217" t="s">
        <v>278</v>
      </c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</row>
    <row r="42" spans="1:53" ht="11.25" customHeight="1" x14ac:dyDescent="0.15">
      <c r="A42" s="280"/>
      <c r="B42" s="282"/>
      <c r="C42" s="283"/>
      <c r="D42" s="282"/>
      <c r="E42" s="282"/>
      <c r="F42" s="282"/>
      <c r="G42" s="282"/>
      <c r="H42" s="282"/>
      <c r="I42" s="282"/>
      <c r="J42" s="282"/>
      <c r="K42" s="220"/>
      <c r="L42" s="282"/>
      <c r="M42" s="282"/>
      <c r="N42" s="282"/>
      <c r="O42" s="282"/>
      <c r="P42" s="282"/>
      <c r="Q42" s="282"/>
      <c r="R42" s="282"/>
      <c r="S42" s="282"/>
      <c r="T42" s="220" t="s">
        <v>263</v>
      </c>
      <c r="U42" s="282"/>
      <c r="V42" s="282"/>
      <c r="W42" s="282"/>
      <c r="X42" s="282"/>
      <c r="Y42" s="282"/>
      <c r="Z42" s="282"/>
      <c r="AA42" s="220" t="s">
        <v>263</v>
      </c>
      <c r="AB42" s="220" t="s">
        <v>263</v>
      </c>
      <c r="AC42" s="282"/>
      <c r="AD42" s="282"/>
      <c r="AE42" s="282"/>
      <c r="AF42" s="282"/>
      <c r="AG42" s="282"/>
      <c r="AH42" s="220" t="s">
        <v>263</v>
      </c>
      <c r="AI42" s="281"/>
      <c r="AJ42" s="217" t="s">
        <v>258</v>
      </c>
      <c r="AK42" s="216" t="s">
        <v>258</v>
      </c>
      <c r="AL42" s="216" t="s">
        <v>258</v>
      </c>
      <c r="AM42" s="281"/>
      <c r="AN42" s="281"/>
      <c r="AO42" s="281"/>
      <c r="AP42" s="217" t="s">
        <v>278</v>
      </c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</row>
    <row r="43" spans="1:53" ht="11.25" customHeight="1" x14ac:dyDescent="0.15">
      <c r="A43" s="280"/>
      <c r="B43" s="282"/>
      <c r="C43" s="283"/>
      <c r="D43" s="282"/>
      <c r="E43" s="282"/>
      <c r="F43" s="282"/>
      <c r="G43" s="282"/>
      <c r="H43" s="282"/>
      <c r="I43" s="282"/>
      <c r="J43" s="282"/>
      <c r="K43" s="220"/>
      <c r="L43" s="282"/>
      <c r="M43" s="282"/>
      <c r="N43" s="282"/>
      <c r="O43" s="282"/>
      <c r="P43" s="282"/>
      <c r="Q43" s="282"/>
      <c r="R43" s="282"/>
      <c r="S43" s="282"/>
      <c r="T43" s="220" t="s">
        <v>263</v>
      </c>
      <c r="U43" s="282"/>
      <c r="V43" s="282"/>
      <c r="W43" s="282"/>
      <c r="X43" s="282"/>
      <c r="Y43" s="282"/>
      <c r="Z43" s="282"/>
      <c r="AA43" s="220" t="s">
        <v>263</v>
      </c>
      <c r="AB43" s="220" t="s">
        <v>263</v>
      </c>
      <c r="AC43" s="282"/>
      <c r="AD43" s="282"/>
      <c r="AE43" s="282"/>
      <c r="AF43" s="282"/>
      <c r="AG43" s="282"/>
      <c r="AH43" s="220"/>
      <c r="AI43" s="281"/>
      <c r="AJ43" s="219" t="s">
        <v>256</v>
      </c>
      <c r="AK43" s="216" t="s">
        <v>258</v>
      </c>
      <c r="AL43" s="216" t="s">
        <v>258</v>
      </c>
      <c r="AM43" s="281"/>
      <c r="AN43" s="281"/>
      <c r="AO43" s="281"/>
      <c r="AP43" s="217" t="s">
        <v>278</v>
      </c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</row>
    <row r="44" spans="1:53" ht="11.25" customHeight="1" x14ac:dyDescent="0.15">
      <c r="A44" s="280"/>
      <c r="B44" s="282"/>
      <c r="C44" s="283"/>
      <c r="D44" s="282"/>
      <c r="E44" s="282"/>
      <c r="F44" s="282"/>
      <c r="G44" s="282"/>
      <c r="H44" s="282"/>
      <c r="I44" s="282"/>
      <c r="J44" s="282"/>
      <c r="K44" s="220"/>
      <c r="L44" s="282"/>
      <c r="M44" s="282"/>
      <c r="N44" s="282"/>
      <c r="O44" s="282"/>
      <c r="P44" s="282"/>
      <c r="Q44" s="282"/>
      <c r="R44" s="282"/>
      <c r="S44" s="282"/>
      <c r="T44" s="220" t="s">
        <v>263</v>
      </c>
      <c r="U44" s="282"/>
      <c r="V44" s="282"/>
      <c r="W44" s="282"/>
      <c r="X44" s="282"/>
      <c r="Y44" s="282"/>
      <c r="Z44" s="282"/>
      <c r="AA44" s="220" t="s">
        <v>263</v>
      </c>
      <c r="AB44" s="220" t="s">
        <v>263</v>
      </c>
      <c r="AC44" s="282"/>
      <c r="AD44" s="282"/>
      <c r="AE44" s="282"/>
      <c r="AF44" s="282"/>
      <c r="AG44" s="282"/>
      <c r="AH44" s="220"/>
      <c r="AI44" s="281"/>
      <c r="AJ44" s="218" t="s">
        <v>258</v>
      </c>
      <c r="AK44" s="219" t="s">
        <v>256</v>
      </c>
      <c r="AL44" s="216" t="s">
        <v>258</v>
      </c>
      <c r="AM44" s="281"/>
      <c r="AN44" s="281"/>
      <c r="AO44" s="281"/>
      <c r="AP44" s="217" t="s">
        <v>256</v>
      </c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</row>
    <row r="45" spans="1:53" ht="11.25" customHeight="1" x14ac:dyDescent="0.15">
      <c r="A45" s="280"/>
      <c r="B45" s="282"/>
      <c r="C45" s="283"/>
      <c r="D45" s="282"/>
      <c r="E45" s="282"/>
      <c r="F45" s="282"/>
      <c r="G45" s="282"/>
      <c r="H45" s="282"/>
      <c r="I45" s="282"/>
      <c r="J45" s="282"/>
      <c r="K45" s="220"/>
      <c r="L45" s="282"/>
      <c r="M45" s="282"/>
      <c r="N45" s="282"/>
      <c r="O45" s="282"/>
      <c r="P45" s="282"/>
      <c r="Q45" s="282"/>
      <c r="R45" s="282"/>
      <c r="S45" s="282"/>
      <c r="T45" s="220" t="s">
        <v>263</v>
      </c>
      <c r="U45" s="282"/>
      <c r="V45" s="282"/>
      <c r="W45" s="282"/>
      <c r="X45" s="282"/>
      <c r="Y45" s="282"/>
      <c r="Z45" s="282"/>
      <c r="AA45" s="220" t="s">
        <v>263</v>
      </c>
      <c r="AB45" s="220" t="s">
        <v>256</v>
      </c>
      <c r="AC45" s="282"/>
      <c r="AD45" s="282"/>
      <c r="AE45" s="282"/>
      <c r="AF45" s="282"/>
      <c r="AG45" s="282"/>
      <c r="AH45" s="220"/>
      <c r="AI45" s="281"/>
      <c r="AJ45" s="219" t="s">
        <v>258</v>
      </c>
      <c r="AK45" s="219" t="s">
        <v>258</v>
      </c>
      <c r="AL45" s="219" t="s">
        <v>278</v>
      </c>
      <c r="AM45" s="281"/>
      <c r="AN45" s="281"/>
      <c r="AO45" s="281"/>
      <c r="AP45" s="217" t="s">
        <v>278</v>
      </c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</row>
    <row r="46" spans="1:53" ht="14.25" hidden="1" customHeight="1" x14ac:dyDescent="0.15">
      <c r="A46" s="125"/>
      <c r="B46" s="19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</row>
    <row r="47" spans="1:53" ht="14.25" hidden="1" customHeight="1" x14ac:dyDescent="0.15">
      <c r="A47" s="278" t="s">
        <v>267</v>
      </c>
      <c r="B47" s="277" t="s">
        <v>256</v>
      </c>
      <c r="C47" s="277" t="s">
        <v>256</v>
      </c>
      <c r="D47" s="277" t="s">
        <v>256</v>
      </c>
      <c r="E47" s="277" t="s">
        <v>256</v>
      </c>
      <c r="F47" s="277" t="s">
        <v>256</v>
      </c>
      <c r="G47" s="277" t="s">
        <v>256</v>
      </c>
      <c r="H47" s="277" t="s">
        <v>256</v>
      </c>
      <c r="I47" s="277" t="s">
        <v>256</v>
      </c>
      <c r="J47" s="277" t="s">
        <v>256</v>
      </c>
      <c r="K47" s="277" t="s">
        <v>256</v>
      </c>
      <c r="L47" s="277" t="s">
        <v>256</v>
      </c>
      <c r="M47" s="277" t="s">
        <v>256</v>
      </c>
      <c r="N47" s="277" t="s">
        <v>256</v>
      </c>
      <c r="O47" s="277" t="s">
        <v>256</v>
      </c>
      <c r="P47" s="277" t="s">
        <v>256</v>
      </c>
      <c r="Q47" s="277" t="s">
        <v>256</v>
      </c>
      <c r="R47" s="277" t="s">
        <v>256</v>
      </c>
      <c r="S47" s="277" t="s">
        <v>256</v>
      </c>
      <c r="T47" s="277" t="s">
        <v>256</v>
      </c>
      <c r="U47" s="277" t="s">
        <v>256</v>
      </c>
      <c r="V47" s="277" t="s">
        <v>256</v>
      </c>
      <c r="W47" s="277" t="s">
        <v>256</v>
      </c>
      <c r="X47" s="277" t="s">
        <v>256</v>
      </c>
      <c r="Y47" s="277" t="s">
        <v>256</v>
      </c>
      <c r="Z47" s="277" t="s">
        <v>256</v>
      </c>
      <c r="AA47" s="277" t="s">
        <v>256</v>
      </c>
      <c r="AB47" s="277" t="s">
        <v>256</v>
      </c>
      <c r="AC47" s="277" t="s">
        <v>256</v>
      </c>
      <c r="AD47" s="277" t="s">
        <v>256</v>
      </c>
      <c r="AE47" s="277" t="s">
        <v>256</v>
      </c>
      <c r="AF47" s="277" t="s">
        <v>256</v>
      </c>
      <c r="AG47" s="277" t="s">
        <v>256</v>
      </c>
      <c r="AH47" s="277" t="s">
        <v>256</v>
      </c>
      <c r="AI47" s="277" t="s">
        <v>256</v>
      </c>
      <c r="AJ47" s="277" t="s">
        <v>256</v>
      </c>
      <c r="AK47" s="277" t="s">
        <v>256</v>
      </c>
      <c r="AL47" s="277" t="s">
        <v>256</v>
      </c>
      <c r="AM47" s="277" t="s">
        <v>256</v>
      </c>
      <c r="AN47" s="277" t="s">
        <v>256</v>
      </c>
      <c r="AO47" s="277" t="s">
        <v>256</v>
      </c>
      <c r="AP47" s="277" t="s">
        <v>256</v>
      </c>
      <c r="AQ47" s="277" t="s">
        <v>256</v>
      </c>
      <c r="AR47" s="277" t="s">
        <v>256</v>
      </c>
      <c r="AS47" s="277" t="s">
        <v>256</v>
      </c>
      <c r="AT47" s="277" t="s">
        <v>256</v>
      </c>
      <c r="AU47" s="277" t="s">
        <v>256</v>
      </c>
      <c r="AV47" s="277" t="s">
        <v>256</v>
      </c>
      <c r="AW47" s="277" t="s">
        <v>256</v>
      </c>
      <c r="AX47" s="277" t="s">
        <v>256</v>
      </c>
      <c r="AY47" s="277" t="s">
        <v>256</v>
      </c>
      <c r="AZ47" s="277" t="s">
        <v>256</v>
      </c>
      <c r="BA47" s="277" t="s">
        <v>256</v>
      </c>
    </row>
    <row r="48" spans="1:53" ht="14.25" hidden="1" customHeight="1" x14ac:dyDescent="0.15">
      <c r="A48" s="278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</row>
    <row r="49" spans="1:53" ht="14.25" hidden="1" customHeight="1" x14ac:dyDescent="0.15">
      <c r="A49" s="278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</row>
    <row r="50" spans="1:53" ht="14.25" hidden="1" customHeight="1" x14ac:dyDescent="0.15">
      <c r="A50" s="278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</row>
    <row r="51" spans="1:53" ht="14.25" hidden="1" customHeight="1" x14ac:dyDescent="0.15">
      <c r="A51" s="278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</row>
    <row r="52" spans="1:53" ht="14.25" hidden="1" customHeight="1" x14ac:dyDescent="0.15">
      <c r="A52" s="278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</row>
    <row r="53" spans="1:53" ht="14.25" hidden="1" customHeight="1" x14ac:dyDescent="0.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1:53" ht="14.25" hidden="1" customHeight="1" x14ac:dyDescent="0.15">
      <c r="A54" s="278" t="s">
        <v>268</v>
      </c>
      <c r="B54" s="277" t="s">
        <v>256</v>
      </c>
      <c r="C54" s="277" t="s">
        <v>256</v>
      </c>
      <c r="D54" s="277" t="s">
        <v>256</v>
      </c>
      <c r="E54" s="277" t="s">
        <v>256</v>
      </c>
      <c r="F54" s="277" t="s">
        <v>256</v>
      </c>
      <c r="G54" s="277" t="s">
        <v>256</v>
      </c>
      <c r="H54" s="277" t="s">
        <v>256</v>
      </c>
      <c r="I54" s="277" t="s">
        <v>256</v>
      </c>
      <c r="J54" s="277" t="s">
        <v>256</v>
      </c>
      <c r="K54" s="277" t="s">
        <v>256</v>
      </c>
      <c r="L54" s="277" t="s">
        <v>256</v>
      </c>
      <c r="M54" s="277" t="s">
        <v>256</v>
      </c>
      <c r="N54" s="277" t="s">
        <v>256</v>
      </c>
      <c r="O54" s="277" t="s">
        <v>256</v>
      </c>
      <c r="P54" s="277" t="s">
        <v>256</v>
      </c>
      <c r="Q54" s="277" t="s">
        <v>256</v>
      </c>
      <c r="R54" s="277" t="s">
        <v>256</v>
      </c>
      <c r="S54" s="277" t="s">
        <v>256</v>
      </c>
      <c r="T54" s="277" t="s">
        <v>256</v>
      </c>
      <c r="U54" s="277" t="s">
        <v>256</v>
      </c>
      <c r="V54" s="277" t="s">
        <v>256</v>
      </c>
      <c r="W54" s="277" t="s">
        <v>256</v>
      </c>
      <c r="X54" s="277" t="s">
        <v>256</v>
      </c>
      <c r="Y54" s="277" t="s">
        <v>256</v>
      </c>
      <c r="Z54" s="277" t="s">
        <v>256</v>
      </c>
      <c r="AA54" s="277" t="s">
        <v>256</v>
      </c>
      <c r="AB54" s="277" t="s">
        <v>256</v>
      </c>
      <c r="AC54" s="277" t="s">
        <v>256</v>
      </c>
      <c r="AD54" s="277" t="s">
        <v>256</v>
      </c>
      <c r="AE54" s="277" t="s">
        <v>256</v>
      </c>
      <c r="AF54" s="277" t="s">
        <v>256</v>
      </c>
      <c r="AG54" s="277" t="s">
        <v>256</v>
      </c>
      <c r="AH54" s="277" t="s">
        <v>256</v>
      </c>
      <c r="AI54" s="277" t="s">
        <v>256</v>
      </c>
      <c r="AJ54" s="277" t="s">
        <v>256</v>
      </c>
      <c r="AK54" s="277" t="s">
        <v>256</v>
      </c>
      <c r="AL54" s="277" t="s">
        <v>256</v>
      </c>
      <c r="AM54" s="277" t="s">
        <v>256</v>
      </c>
      <c r="AN54" s="277" t="s">
        <v>256</v>
      </c>
      <c r="AO54" s="277" t="s">
        <v>256</v>
      </c>
      <c r="AP54" s="277" t="s">
        <v>256</v>
      </c>
      <c r="AQ54" s="277" t="s">
        <v>256</v>
      </c>
      <c r="AR54" s="277" t="s">
        <v>256</v>
      </c>
      <c r="AS54" s="277" t="s">
        <v>256</v>
      </c>
      <c r="AT54" s="277" t="s">
        <v>256</v>
      </c>
      <c r="AU54" s="277" t="s">
        <v>256</v>
      </c>
      <c r="AV54" s="277" t="s">
        <v>256</v>
      </c>
      <c r="AW54" s="277" t="s">
        <v>256</v>
      </c>
      <c r="AX54" s="277" t="s">
        <v>256</v>
      </c>
      <c r="AY54" s="277" t="s">
        <v>256</v>
      </c>
      <c r="AZ54" s="277" t="s">
        <v>256</v>
      </c>
      <c r="BA54" s="277" t="s">
        <v>256</v>
      </c>
    </row>
    <row r="55" spans="1:53" ht="14.25" hidden="1" customHeight="1" x14ac:dyDescent="0.15">
      <c r="A55" s="278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</row>
    <row r="56" spans="1:53" ht="14.25" hidden="1" customHeight="1" x14ac:dyDescent="0.15">
      <c r="A56" s="278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</row>
    <row r="57" spans="1:53" ht="14.25" hidden="1" customHeight="1" x14ac:dyDescent="0.15">
      <c r="A57" s="278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</row>
    <row r="58" spans="1:53" ht="14.25" hidden="1" customHeight="1" x14ac:dyDescent="0.15">
      <c r="A58" s="278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</row>
    <row r="59" spans="1:53" ht="14.25" hidden="1" customHeight="1" x14ac:dyDescent="0.15">
      <c r="A59" s="278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</row>
    <row r="60" spans="1:53" ht="30" customHeight="1" x14ac:dyDescent="0.15">
      <c r="A60" s="290" t="s">
        <v>311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</row>
    <row r="61" spans="1:53" ht="17.25" customHeight="1" x14ac:dyDescent="0.15">
      <c r="A61" s="131"/>
      <c r="B61" s="293" t="s">
        <v>269</v>
      </c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4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1"/>
      <c r="AY61" s="292"/>
      <c r="AZ61" s="130"/>
      <c r="BA61" s="130"/>
    </row>
    <row r="62" spans="1:53" ht="17.25" customHeight="1" x14ac:dyDescent="0.15">
      <c r="A62" s="131" t="s">
        <v>258</v>
      </c>
      <c r="B62" s="293" t="s">
        <v>270</v>
      </c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4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1"/>
      <c r="AY62" s="292"/>
      <c r="AZ62" s="130"/>
      <c r="BA62" s="130"/>
    </row>
    <row r="63" spans="1:53" ht="17.25" customHeight="1" x14ac:dyDescent="0.15">
      <c r="A63" s="131" t="s">
        <v>261</v>
      </c>
      <c r="B63" s="293" t="s">
        <v>271</v>
      </c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4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1"/>
      <c r="AY63" s="292"/>
      <c r="AZ63" s="130"/>
      <c r="BA63" s="130"/>
    </row>
    <row r="64" spans="1:53" ht="14.25" hidden="1" customHeight="1" x14ac:dyDescent="0.15">
      <c r="A64" s="132"/>
      <c r="B64" s="293" t="s">
        <v>272</v>
      </c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4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1"/>
      <c r="AY64" s="292"/>
      <c r="AZ64" s="130"/>
      <c r="BA64" s="130"/>
    </row>
    <row r="65" spans="1:53" ht="14.25" hidden="1" customHeight="1" x14ac:dyDescent="0.15">
      <c r="A65" s="131" t="s">
        <v>273</v>
      </c>
      <c r="B65" s="293" t="s">
        <v>58</v>
      </c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4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1"/>
      <c r="AY65" s="292"/>
      <c r="AZ65" s="130"/>
      <c r="BA65" s="130"/>
    </row>
    <row r="66" spans="1:53" ht="14.25" hidden="1" customHeight="1" x14ac:dyDescent="0.15">
      <c r="A66" s="132"/>
      <c r="B66" s="293" t="s">
        <v>274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4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1"/>
      <c r="AY66" s="292"/>
      <c r="AZ66" s="130"/>
      <c r="BA66" s="130"/>
    </row>
    <row r="67" spans="1:53" ht="17.25" customHeight="1" x14ac:dyDescent="0.15">
      <c r="A67" s="131" t="s">
        <v>263</v>
      </c>
      <c r="B67" s="293" t="s">
        <v>275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4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1"/>
      <c r="AY67" s="292"/>
      <c r="AZ67" s="130"/>
      <c r="BA67" s="130"/>
    </row>
    <row r="68" spans="1:53" ht="14.25" hidden="1" customHeight="1" x14ac:dyDescent="0.15">
      <c r="A68" s="132"/>
      <c r="B68" s="293" t="s">
        <v>276</v>
      </c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4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1"/>
      <c r="AY68" s="292"/>
      <c r="AZ68" s="130"/>
      <c r="BA68" s="130"/>
    </row>
    <row r="69" spans="1:53" ht="17.25" customHeight="1" x14ac:dyDescent="0.15">
      <c r="A69" s="131" t="s">
        <v>266</v>
      </c>
      <c r="B69" s="293" t="s">
        <v>277</v>
      </c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4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1"/>
      <c r="AY69" s="292"/>
      <c r="AZ69" s="130"/>
      <c r="BA69" s="130"/>
    </row>
    <row r="70" spans="1:53" ht="14.25" hidden="1" customHeight="1" x14ac:dyDescent="0.15">
      <c r="A70" s="131" t="s">
        <v>278</v>
      </c>
      <c r="B70" s="293" t="s">
        <v>279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7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1"/>
      <c r="AY70" s="292"/>
      <c r="AZ70" s="130"/>
      <c r="BA70" s="130"/>
    </row>
    <row r="71" spans="1:53" ht="17.25" customHeight="1" x14ac:dyDescent="0.15">
      <c r="A71" s="131" t="s">
        <v>259</v>
      </c>
      <c r="B71" s="301" t="s">
        <v>280</v>
      </c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297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1"/>
      <c r="AY71" s="292"/>
      <c r="AZ71" s="130"/>
      <c r="BA71" s="130"/>
    </row>
    <row r="72" spans="1:53" ht="14.25" hidden="1" customHeight="1" x14ac:dyDescent="0.15">
      <c r="A72" s="131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297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1"/>
      <c r="AY72" s="292"/>
      <c r="AZ72" s="130"/>
      <c r="BA72" s="130"/>
    </row>
    <row r="73" spans="1:53" ht="14.25" customHeight="1" x14ac:dyDescent="0.15">
      <c r="A73" s="131" t="s">
        <v>256</v>
      </c>
      <c r="B73" s="298" t="s">
        <v>281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300"/>
      <c r="AD73" s="297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1"/>
      <c r="AY73" s="291"/>
      <c r="AZ73" s="130"/>
      <c r="BA73" s="130"/>
    </row>
  </sheetData>
  <mergeCells count="490">
    <mergeCell ref="AM19:AM24"/>
    <mergeCell ref="AM40:AM45"/>
    <mergeCell ref="B73:AC73"/>
    <mergeCell ref="AD73:AG73"/>
    <mergeCell ref="AH73:AK73"/>
    <mergeCell ref="AL73:AO73"/>
    <mergeCell ref="B71:AC71"/>
    <mergeCell ref="AD71:AG71"/>
    <mergeCell ref="AH71:AK71"/>
    <mergeCell ref="AL71:AO71"/>
    <mergeCell ref="AA54:AA59"/>
    <mergeCell ref="AB54:AB59"/>
    <mergeCell ref="AC54:AC59"/>
    <mergeCell ref="AD54:AD59"/>
    <mergeCell ref="AE54:AE59"/>
    <mergeCell ref="T54:T59"/>
    <mergeCell ref="U54:U59"/>
    <mergeCell ref="V54:V59"/>
    <mergeCell ref="W54:W59"/>
    <mergeCell ref="X54:X59"/>
    <mergeCell ref="Y54:Y59"/>
    <mergeCell ref="N54:N59"/>
    <mergeCell ref="O54:O59"/>
    <mergeCell ref="P54:P59"/>
    <mergeCell ref="AP73:AS73"/>
    <mergeCell ref="AT73:AW73"/>
    <mergeCell ref="AX73:AY73"/>
    <mergeCell ref="AD72:AG72"/>
    <mergeCell ref="AH72:AK72"/>
    <mergeCell ref="AL72:AO72"/>
    <mergeCell ref="AP72:AS72"/>
    <mergeCell ref="AT72:AW72"/>
    <mergeCell ref="AX72:AY72"/>
    <mergeCell ref="AP71:AS71"/>
    <mergeCell ref="AT71:AW71"/>
    <mergeCell ref="AX71:AY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X54:AX59"/>
    <mergeCell ref="AY54:AY59"/>
    <mergeCell ref="AZ54:AZ59"/>
    <mergeCell ref="BA54:BA59"/>
    <mergeCell ref="A60:BA60"/>
    <mergeCell ref="AR54:AR59"/>
    <mergeCell ref="AS54:AS59"/>
    <mergeCell ref="AT54:AT59"/>
    <mergeCell ref="AU54:AU59"/>
    <mergeCell ref="AV54:AV59"/>
    <mergeCell ref="AW54:AW59"/>
    <mergeCell ref="AL54:AL59"/>
    <mergeCell ref="AM54:AM59"/>
    <mergeCell ref="AN54:AN59"/>
    <mergeCell ref="AO54:AO59"/>
    <mergeCell ref="AP54:AP59"/>
    <mergeCell ref="AQ54:AQ59"/>
    <mergeCell ref="AF54:AF59"/>
    <mergeCell ref="AG54:AG59"/>
    <mergeCell ref="AH54:AH59"/>
    <mergeCell ref="AI54:AI59"/>
    <mergeCell ref="AJ54:AJ59"/>
    <mergeCell ref="AK54:AK59"/>
    <mergeCell ref="Z54:Z59"/>
    <mergeCell ref="Q54:Q59"/>
    <mergeCell ref="R54:R59"/>
    <mergeCell ref="S54:S59"/>
    <mergeCell ref="H54:H59"/>
    <mergeCell ref="I54:I59"/>
    <mergeCell ref="J54:J59"/>
    <mergeCell ref="K54:K59"/>
    <mergeCell ref="L54:L59"/>
    <mergeCell ref="M54:M59"/>
    <mergeCell ref="AY47:AY52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AS47:AS52"/>
    <mergeCell ref="AT47:AT52"/>
    <mergeCell ref="AU47:AU52"/>
    <mergeCell ref="AV47:AV52"/>
    <mergeCell ref="AW47:AW52"/>
    <mergeCell ref="AX47:AX52"/>
    <mergeCell ref="AM47:AM52"/>
    <mergeCell ref="AN47:AN52"/>
    <mergeCell ref="AO47:AO52"/>
    <mergeCell ref="AP47:AP52"/>
    <mergeCell ref="AQ47:AQ52"/>
    <mergeCell ref="AR47:AR52"/>
    <mergeCell ref="AG47:AG52"/>
    <mergeCell ref="AH47:AH52"/>
    <mergeCell ref="AI47:AI52"/>
    <mergeCell ref="AJ47:AJ52"/>
    <mergeCell ref="AK47:AK52"/>
    <mergeCell ref="AL47:AL52"/>
    <mergeCell ref="AA47:AA52"/>
    <mergeCell ref="AB47:AB52"/>
    <mergeCell ref="AC47:AC52"/>
    <mergeCell ref="AD47:AD52"/>
    <mergeCell ref="AE47:AE52"/>
    <mergeCell ref="AF47:AF52"/>
    <mergeCell ref="V47:V52"/>
    <mergeCell ref="W47:W52"/>
    <mergeCell ref="X47:X52"/>
    <mergeCell ref="Y47:Y52"/>
    <mergeCell ref="Z47:Z52"/>
    <mergeCell ref="O47:O52"/>
    <mergeCell ref="P47:P52"/>
    <mergeCell ref="Q47:Q52"/>
    <mergeCell ref="R47:R52"/>
    <mergeCell ref="S47:S52"/>
    <mergeCell ref="T47:T52"/>
    <mergeCell ref="I47:I52"/>
    <mergeCell ref="J47:J52"/>
    <mergeCell ref="K47:K52"/>
    <mergeCell ref="L47:L52"/>
    <mergeCell ref="M47:M52"/>
    <mergeCell ref="N47:N52"/>
    <mergeCell ref="AZ40:AZ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AT40:AT45"/>
    <mergeCell ref="AU40:AU45"/>
    <mergeCell ref="AV40:AV45"/>
    <mergeCell ref="AW40:AW45"/>
    <mergeCell ref="AX40:AX45"/>
    <mergeCell ref="AY40:AY45"/>
    <mergeCell ref="AN40:AN45"/>
    <mergeCell ref="U47:U52"/>
    <mergeCell ref="AO40:AO45"/>
    <mergeCell ref="AQ40:AQ45"/>
    <mergeCell ref="AR40:AR45"/>
    <mergeCell ref="AS40:AS45"/>
    <mergeCell ref="AD40:AD45"/>
    <mergeCell ref="AE40:AE45"/>
    <mergeCell ref="AF40:AF45"/>
    <mergeCell ref="AG40:AG45"/>
    <mergeCell ref="AI40:AI45"/>
    <mergeCell ref="Y40:Y45"/>
    <mergeCell ref="Z40:Z45"/>
    <mergeCell ref="AC40:AC45"/>
    <mergeCell ref="O40:O45"/>
    <mergeCell ref="P40:P45"/>
    <mergeCell ref="Q40:Q45"/>
    <mergeCell ref="R40:R45"/>
    <mergeCell ref="S40:S45"/>
    <mergeCell ref="W40:W45"/>
    <mergeCell ref="I40:I45"/>
    <mergeCell ref="J40:J45"/>
    <mergeCell ref="L40:L45"/>
    <mergeCell ref="M40:M45"/>
    <mergeCell ref="N40:N45"/>
    <mergeCell ref="AY33:AY38"/>
    <mergeCell ref="AZ33:AZ38"/>
    <mergeCell ref="BA33:BA38"/>
    <mergeCell ref="AU33:AU38"/>
    <mergeCell ref="AV33:AV38"/>
    <mergeCell ref="AW33:AW38"/>
    <mergeCell ref="AX33:AX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U33:U38"/>
    <mergeCell ref="V40:V45"/>
    <mergeCell ref="X40:X45"/>
    <mergeCell ref="A40:A45"/>
    <mergeCell ref="B40:B45"/>
    <mergeCell ref="C40:C45"/>
    <mergeCell ref="D40:D45"/>
    <mergeCell ref="E40:E45"/>
    <mergeCell ref="F40:F45"/>
    <mergeCell ref="G40:G45"/>
    <mergeCell ref="U40:U45"/>
    <mergeCell ref="AS33:AS38"/>
    <mergeCell ref="V33:V38"/>
    <mergeCell ref="W33:W38"/>
    <mergeCell ref="G33:G38"/>
    <mergeCell ref="H33:H38"/>
    <mergeCell ref="I33:I38"/>
    <mergeCell ref="J33:J38"/>
    <mergeCell ref="L33:L38"/>
    <mergeCell ref="M33:M38"/>
    <mergeCell ref="A33:A38"/>
    <mergeCell ref="B33:B38"/>
    <mergeCell ref="C33:C38"/>
    <mergeCell ref="D33:D38"/>
    <mergeCell ref="E33:E38"/>
    <mergeCell ref="F33:F38"/>
    <mergeCell ref="H40:H45"/>
    <mergeCell ref="AT33:AT38"/>
    <mergeCell ref="AI33:AI38"/>
    <mergeCell ref="AM33:AM38"/>
    <mergeCell ref="AN33:AN38"/>
    <mergeCell ref="AO33:AO38"/>
    <mergeCell ref="AQ33:AQ38"/>
    <mergeCell ref="AR33:AR38"/>
    <mergeCell ref="AC33:AC38"/>
    <mergeCell ref="AD33:AD38"/>
    <mergeCell ref="AE33:AE38"/>
    <mergeCell ref="AF33:AF38"/>
    <mergeCell ref="AG33:AG38"/>
    <mergeCell ref="AH33:AH38"/>
    <mergeCell ref="AL33:AL38"/>
    <mergeCell ref="AV26:AV31"/>
    <mergeCell ref="AW26:AW31"/>
    <mergeCell ref="AX26:AX31"/>
    <mergeCell ref="AY26:AY31"/>
    <mergeCell ref="AZ26:AZ31"/>
    <mergeCell ref="BA26:BA31"/>
    <mergeCell ref="AO26:AO31"/>
    <mergeCell ref="AQ26:AQ31"/>
    <mergeCell ref="AR26:AR31"/>
    <mergeCell ref="AS26:AS31"/>
    <mergeCell ref="AT26:AT31"/>
    <mergeCell ref="AU26:AU31"/>
    <mergeCell ref="AF26:AF31"/>
    <mergeCell ref="AG26:AG31"/>
    <mergeCell ref="AH26:AH31"/>
    <mergeCell ref="AI26:AI31"/>
    <mergeCell ref="AM26:AM31"/>
    <mergeCell ref="AN26:AN31"/>
    <mergeCell ref="X26:X31"/>
    <mergeCell ref="Y26:Y31"/>
    <mergeCell ref="Z26:Z31"/>
    <mergeCell ref="AC26:AC31"/>
    <mergeCell ref="AD26:AD31"/>
    <mergeCell ref="AE26:AE31"/>
    <mergeCell ref="AL26:AL31"/>
    <mergeCell ref="Q26:Q31"/>
    <mergeCell ref="R26:R31"/>
    <mergeCell ref="S26:S31"/>
    <mergeCell ref="U26:U31"/>
    <mergeCell ref="V26:V31"/>
    <mergeCell ref="W26:W31"/>
    <mergeCell ref="J26:J31"/>
    <mergeCell ref="L26:L31"/>
    <mergeCell ref="M26:M31"/>
    <mergeCell ref="N26:N31"/>
    <mergeCell ref="O26:O31"/>
    <mergeCell ref="P26:P31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AU19:AU24"/>
    <mergeCell ref="AV19:AV24"/>
    <mergeCell ref="AW19:AW24"/>
    <mergeCell ref="AX19:AX24"/>
    <mergeCell ref="AY19:AY24"/>
    <mergeCell ref="AZ19:AZ24"/>
    <mergeCell ref="AN19:AN24"/>
    <mergeCell ref="AO19:AO24"/>
    <mergeCell ref="AQ19:AQ24"/>
    <mergeCell ref="AR19:AR24"/>
    <mergeCell ref="AS19:AS24"/>
    <mergeCell ref="AT19:AT24"/>
    <mergeCell ref="AE19:AE24"/>
    <mergeCell ref="AF19:AF24"/>
    <mergeCell ref="AG19:AG24"/>
    <mergeCell ref="AH19:AH24"/>
    <mergeCell ref="AI19:AI24"/>
    <mergeCell ref="W19:W24"/>
    <mergeCell ref="X19:X24"/>
    <mergeCell ref="Y19:Y24"/>
    <mergeCell ref="Z19:Z24"/>
    <mergeCell ref="AC19:AC24"/>
    <mergeCell ref="AD19:AD24"/>
    <mergeCell ref="P19:P24"/>
    <mergeCell ref="Q19:Q24"/>
    <mergeCell ref="R19:R24"/>
    <mergeCell ref="S19:S24"/>
    <mergeCell ref="U19:U24"/>
    <mergeCell ref="V19:V24"/>
    <mergeCell ref="I19:I24"/>
    <mergeCell ref="J19:J24"/>
    <mergeCell ref="L19:L24"/>
    <mergeCell ref="M19:M24"/>
    <mergeCell ref="N19:N24"/>
    <mergeCell ref="O19:O24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N12:AN17"/>
    <mergeCell ref="AO12:AO17"/>
    <mergeCell ref="AQ12:AQ17"/>
    <mergeCell ref="AR12:AR17"/>
    <mergeCell ref="AS12:AS17"/>
    <mergeCell ref="AM12:AM17"/>
    <mergeCell ref="AD12:AD17"/>
    <mergeCell ref="AL19:AL24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E12:AE17"/>
    <mergeCell ref="AC12:AC17"/>
    <mergeCell ref="O12:O17"/>
    <mergeCell ref="P12:P17"/>
    <mergeCell ref="Q12:Q17"/>
    <mergeCell ref="R12:R17"/>
    <mergeCell ref="U12:U17"/>
    <mergeCell ref="H12:H17"/>
    <mergeCell ref="I12:I17"/>
    <mergeCell ref="J12:J17"/>
    <mergeCell ref="L12:L17"/>
    <mergeCell ref="M12:M17"/>
    <mergeCell ref="N12:N17"/>
    <mergeCell ref="K12:K17"/>
    <mergeCell ref="T12:T17"/>
    <mergeCell ref="AY5:AY10"/>
    <mergeCell ref="AZ5:AZ10"/>
    <mergeCell ref="BA5:BA10"/>
    <mergeCell ref="AX5:AX10"/>
    <mergeCell ref="AQ5:AQ10"/>
    <mergeCell ref="AR5:AR10"/>
    <mergeCell ref="A12:A17"/>
    <mergeCell ref="B12:B17"/>
    <mergeCell ref="C12:C17"/>
    <mergeCell ref="D12:D17"/>
    <mergeCell ref="E12:E17"/>
    <mergeCell ref="F12:F17"/>
    <mergeCell ref="AV5:AV10"/>
    <mergeCell ref="AW5:AW10"/>
    <mergeCell ref="AM5:AM10"/>
    <mergeCell ref="AN5:AN10"/>
    <mergeCell ref="AO5:AO10"/>
    <mergeCell ref="AP5:AP10"/>
    <mergeCell ref="AE5:AE10"/>
    <mergeCell ref="AF5:AF10"/>
    <mergeCell ref="G12:G17"/>
    <mergeCell ref="AS5:AS10"/>
    <mergeCell ref="AT5:AT10"/>
    <mergeCell ref="AU5:AU10"/>
    <mergeCell ref="A1:BA1"/>
    <mergeCell ref="G2:I2"/>
    <mergeCell ref="K2:N2"/>
    <mergeCell ref="O2:R2"/>
    <mergeCell ref="T2:V2"/>
    <mergeCell ref="X2:Z2"/>
    <mergeCell ref="AB2:AE2"/>
    <mergeCell ref="AI5:AI10"/>
    <mergeCell ref="D5:D10"/>
    <mergeCell ref="K5:K10"/>
    <mergeCell ref="L5:L10"/>
    <mergeCell ref="M5:M10"/>
    <mergeCell ref="N5:N10"/>
    <mergeCell ref="E5:E10"/>
    <mergeCell ref="F5:F10"/>
    <mergeCell ref="G5:G10"/>
    <mergeCell ref="H5:H10"/>
    <mergeCell ref="U5:U10"/>
    <mergeCell ref="V5:V10"/>
    <mergeCell ref="O5:O10"/>
    <mergeCell ref="P5:P10"/>
    <mergeCell ref="Q5:Q10"/>
    <mergeCell ref="R5:R10"/>
    <mergeCell ref="AG5:AG10"/>
    <mergeCell ref="W5:W10"/>
    <mergeCell ref="X5:X10"/>
    <mergeCell ref="Y5:Y10"/>
    <mergeCell ref="Z5:Z10"/>
    <mergeCell ref="AT2:AV2"/>
    <mergeCell ref="AX2:BA2"/>
    <mergeCell ref="A5:A10"/>
    <mergeCell ref="B5:B10"/>
    <mergeCell ref="C5:C10"/>
    <mergeCell ref="AG2:AI2"/>
    <mergeCell ref="AK2:AN2"/>
    <mergeCell ref="AO2:AR2"/>
    <mergeCell ref="I5:I10"/>
    <mergeCell ref="J5:J10"/>
    <mergeCell ref="S5:S10"/>
    <mergeCell ref="T5:T10"/>
    <mergeCell ref="AH5:AH10"/>
    <mergeCell ref="AJ5:AJ10"/>
    <mergeCell ref="AK5:AK10"/>
    <mergeCell ref="AL5:AL10"/>
    <mergeCell ref="AA5:AA10"/>
    <mergeCell ref="AB5:AB10"/>
    <mergeCell ref="AC5:AC10"/>
    <mergeCell ref="AD5:AD10"/>
  </mergeCells>
  <pageMargins left="0.39370078740157483" right="0.39370078740157483" top="0.39370078740157483" bottom="0.39370078740157483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59"/>
  <sheetViews>
    <sheetView showZeros="0" zoomScaleNormal="100" workbookViewId="0">
      <pane xSplit="15" ySplit="6" topLeftCell="P31" activePane="bottomRight" state="frozen"/>
      <selection pane="topRight" activeCell="S1" sqref="S1"/>
      <selection pane="bottomLeft" activeCell="A7" sqref="A7"/>
      <selection pane="bottomRight" activeCell="B43" sqref="B43"/>
    </sheetView>
  </sheetViews>
  <sheetFormatPr defaultColWidth="12.5703125" defaultRowHeight="14.25" customHeight="1" x14ac:dyDescent="0.25"/>
  <cols>
    <col min="1" max="1" width="11.42578125" style="117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5.2851562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4257812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5.14062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140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302" t="s">
        <v>0</v>
      </c>
      <c r="B1" s="303" t="s">
        <v>1</v>
      </c>
      <c r="C1" s="306" t="s">
        <v>2</v>
      </c>
      <c r="D1" s="306"/>
      <c r="E1" s="306"/>
      <c r="F1" s="306"/>
      <c r="G1" s="306"/>
      <c r="H1" s="307" t="s">
        <v>3</v>
      </c>
      <c r="I1" s="310"/>
      <c r="J1" s="311"/>
      <c r="K1" s="311"/>
      <c r="L1" s="311"/>
      <c r="M1" s="311"/>
      <c r="N1" s="311"/>
      <c r="O1" s="312"/>
      <c r="P1" s="313" t="s">
        <v>4</v>
      </c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5"/>
      <c r="AT1" s="1"/>
      <c r="AU1" s="2"/>
      <c r="AV1" s="1"/>
      <c r="AW1" s="1"/>
      <c r="AX1" s="1"/>
    </row>
    <row r="2" spans="1:50" ht="10.5" customHeight="1" x14ac:dyDescent="0.25">
      <c r="A2" s="302"/>
      <c r="B2" s="304"/>
      <c r="C2" s="306"/>
      <c r="D2" s="306"/>
      <c r="E2" s="306"/>
      <c r="F2" s="306"/>
      <c r="G2" s="306"/>
      <c r="H2" s="308"/>
      <c r="I2" s="316" t="s">
        <v>5</v>
      </c>
      <c r="J2" s="316" t="s">
        <v>6</v>
      </c>
      <c r="K2" s="316"/>
      <c r="L2" s="316"/>
      <c r="M2" s="316"/>
      <c r="N2" s="316"/>
      <c r="O2" s="316"/>
      <c r="P2" s="317" t="s">
        <v>7</v>
      </c>
      <c r="Q2" s="318"/>
      <c r="R2" s="318"/>
      <c r="S2" s="318"/>
      <c r="T2" s="318"/>
      <c r="U2" s="321">
        <f>14-P129</f>
        <v>14</v>
      </c>
      <c r="V2" s="331" t="s">
        <v>8</v>
      </c>
      <c r="W2" s="332"/>
      <c r="X2" s="332"/>
      <c r="Y2" s="332"/>
      <c r="Z2" s="332"/>
      <c r="AA2" s="321">
        <f>16-V129</f>
        <v>13.333333333333334</v>
      </c>
      <c r="AB2" s="317" t="s">
        <v>9</v>
      </c>
      <c r="AC2" s="318"/>
      <c r="AD2" s="318"/>
      <c r="AE2" s="318"/>
      <c r="AF2" s="318"/>
      <c r="AG2" s="321">
        <f>14-AB129</f>
        <v>10.666666666666666</v>
      </c>
      <c r="AH2" s="331" t="s">
        <v>10</v>
      </c>
      <c r="AI2" s="332"/>
      <c r="AJ2" s="332"/>
      <c r="AK2" s="332"/>
      <c r="AL2" s="332"/>
      <c r="AM2" s="321">
        <f>16-AH129</f>
        <v>12</v>
      </c>
      <c r="AN2" s="323" t="s">
        <v>11</v>
      </c>
      <c r="AO2" s="324"/>
      <c r="AP2" s="324"/>
      <c r="AQ2" s="324"/>
      <c r="AR2" s="324"/>
      <c r="AS2" s="321">
        <f>16-AN129</f>
        <v>0</v>
      </c>
      <c r="AU2" s="4"/>
    </row>
    <row r="3" spans="1:50" ht="10.5" customHeight="1" x14ac:dyDescent="0.25">
      <c r="A3" s="302"/>
      <c r="B3" s="304"/>
      <c r="C3" s="306" t="s">
        <v>12</v>
      </c>
      <c r="D3" s="306" t="s">
        <v>13</v>
      </c>
      <c r="E3" s="306" t="s">
        <v>14</v>
      </c>
      <c r="F3" s="306" t="s">
        <v>15</v>
      </c>
      <c r="G3" s="306" t="s">
        <v>282</v>
      </c>
      <c r="H3" s="308"/>
      <c r="I3" s="316"/>
      <c r="J3" s="327" t="s">
        <v>16</v>
      </c>
      <c r="K3" s="327" t="s">
        <v>17</v>
      </c>
      <c r="L3" s="327"/>
      <c r="M3" s="327"/>
      <c r="N3" s="327"/>
      <c r="O3" s="327" t="s">
        <v>18</v>
      </c>
      <c r="P3" s="319"/>
      <c r="Q3" s="320"/>
      <c r="R3" s="320"/>
      <c r="S3" s="320"/>
      <c r="T3" s="320"/>
      <c r="U3" s="322"/>
      <c r="V3" s="333"/>
      <c r="W3" s="334"/>
      <c r="X3" s="334"/>
      <c r="Y3" s="334"/>
      <c r="Z3" s="334"/>
      <c r="AA3" s="322"/>
      <c r="AB3" s="319"/>
      <c r="AC3" s="320"/>
      <c r="AD3" s="320"/>
      <c r="AE3" s="320"/>
      <c r="AF3" s="320"/>
      <c r="AG3" s="322"/>
      <c r="AH3" s="333"/>
      <c r="AI3" s="334"/>
      <c r="AJ3" s="334"/>
      <c r="AK3" s="334"/>
      <c r="AL3" s="334"/>
      <c r="AM3" s="322"/>
      <c r="AN3" s="325"/>
      <c r="AO3" s="326"/>
      <c r="AP3" s="326"/>
      <c r="AQ3" s="326"/>
      <c r="AR3" s="326"/>
      <c r="AS3" s="322"/>
      <c r="AU3" s="4"/>
    </row>
    <row r="4" spans="1:50" ht="13.5" customHeight="1" x14ac:dyDescent="0.25">
      <c r="A4" s="302"/>
      <c r="B4" s="304"/>
      <c r="C4" s="306"/>
      <c r="D4" s="306"/>
      <c r="E4" s="306"/>
      <c r="F4" s="306"/>
      <c r="G4" s="306"/>
      <c r="H4" s="308"/>
      <c r="I4" s="316"/>
      <c r="J4" s="327"/>
      <c r="K4" s="328" t="s">
        <v>19</v>
      </c>
      <c r="L4" s="328" t="s">
        <v>20</v>
      </c>
      <c r="M4" s="328" t="s">
        <v>21</v>
      </c>
      <c r="N4" s="328" t="s">
        <v>22</v>
      </c>
      <c r="O4" s="327"/>
      <c r="P4" s="328" t="s">
        <v>19</v>
      </c>
      <c r="Q4" s="328" t="s">
        <v>20</v>
      </c>
      <c r="R4" s="328" t="s">
        <v>21</v>
      </c>
      <c r="S4" s="328" t="s">
        <v>22</v>
      </c>
      <c r="T4" s="339" t="s">
        <v>18</v>
      </c>
      <c r="U4" s="339" t="s">
        <v>3</v>
      </c>
      <c r="V4" s="328" t="s">
        <v>19</v>
      </c>
      <c r="W4" s="328" t="s">
        <v>20</v>
      </c>
      <c r="X4" s="328" t="s">
        <v>21</v>
      </c>
      <c r="Y4" s="328" t="s">
        <v>22</v>
      </c>
      <c r="Z4" s="339" t="s">
        <v>18</v>
      </c>
      <c r="AA4" s="339" t="s">
        <v>3</v>
      </c>
      <c r="AB4" s="328" t="s">
        <v>19</v>
      </c>
      <c r="AC4" s="328" t="s">
        <v>20</v>
      </c>
      <c r="AD4" s="328" t="s">
        <v>21</v>
      </c>
      <c r="AE4" s="328" t="s">
        <v>22</v>
      </c>
      <c r="AF4" s="339" t="s">
        <v>18</v>
      </c>
      <c r="AG4" s="339" t="s">
        <v>3</v>
      </c>
      <c r="AH4" s="328" t="s">
        <v>19</v>
      </c>
      <c r="AI4" s="328" t="s">
        <v>20</v>
      </c>
      <c r="AJ4" s="328" t="s">
        <v>21</v>
      </c>
      <c r="AK4" s="328" t="s">
        <v>22</v>
      </c>
      <c r="AL4" s="339" t="s">
        <v>18</v>
      </c>
      <c r="AM4" s="339" t="s">
        <v>3</v>
      </c>
      <c r="AN4" s="328" t="s">
        <v>19</v>
      </c>
      <c r="AO4" s="328" t="s">
        <v>20</v>
      </c>
      <c r="AP4" s="328" t="s">
        <v>21</v>
      </c>
      <c r="AQ4" s="328" t="s">
        <v>22</v>
      </c>
      <c r="AR4" s="339" t="s">
        <v>18</v>
      </c>
      <c r="AS4" s="339" t="s">
        <v>3</v>
      </c>
      <c r="AU4" s="4"/>
    </row>
    <row r="5" spans="1:50" ht="18" customHeight="1" x14ac:dyDescent="0.25">
      <c r="A5" s="302"/>
      <c r="B5" s="304"/>
      <c r="C5" s="306"/>
      <c r="D5" s="306"/>
      <c r="E5" s="306"/>
      <c r="F5" s="306"/>
      <c r="G5" s="306"/>
      <c r="H5" s="308"/>
      <c r="I5" s="316"/>
      <c r="J5" s="327"/>
      <c r="K5" s="329"/>
      <c r="L5" s="329"/>
      <c r="M5" s="329"/>
      <c r="N5" s="329"/>
      <c r="O5" s="327"/>
      <c r="P5" s="329"/>
      <c r="Q5" s="329"/>
      <c r="R5" s="329"/>
      <c r="S5" s="329"/>
      <c r="T5" s="339"/>
      <c r="U5" s="339"/>
      <c r="V5" s="329"/>
      <c r="W5" s="329"/>
      <c r="X5" s="329"/>
      <c r="Y5" s="329"/>
      <c r="Z5" s="339"/>
      <c r="AA5" s="339"/>
      <c r="AB5" s="329"/>
      <c r="AC5" s="329"/>
      <c r="AD5" s="329"/>
      <c r="AE5" s="329"/>
      <c r="AF5" s="339"/>
      <c r="AG5" s="339"/>
      <c r="AH5" s="329"/>
      <c r="AI5" s="329"/>
      <c r="AJ5" s="329"/>
      <c r="AK5" s="329"/>
      <c r="AL5" s="339"/>
      <c r="AM5" s="339"/>
      <c r="AN5" s="329"/>
      <c r="AO5" s="329"/>
      <c r="AP5" s="329"/>
      <c r="AQ5" s="329"/>
      <c r="AR5" s="339"/>
      <c r="AS5" s="339"/>
      <c r="AU5" s="4"/>
    </row>
    <row r="6" spans="1:50" ht="13.5" customHeight="1" x14ac:dyDescent="0.25">
      <c r="A6" s="302"/>
      <c r="B6" s="305"/>
      <c r="C6" s="306"/>
      <c r="D6" s="306"/>
      <c r="E6" s="306"/>
      <c r="F6" s="306"/>
      <c r="G6" s="306"/>
      <c r="H6" s="309"/>
      <c r="I6" s="316"/>
      <c r="J6" s="327"/>
      <c r="K6" s="330"/>
      <c r="L6" s="330"/>
      <c r="M6" s="330"/>
      <c r="N6" s="330"/>
      <c r="O6" s="327"/>
      <c r="P6" s="330"/>
      <c r="Q6" s="330"/>
      <c r="R6" s="330"/>
      <c r="S6" s="330"/>
      <c r="T6" s="339"/>
      <c r="U6" s="339"/>
      <c r="V6" s="330"/>
      <c r="W6" s="330"/>
      <c r="X6" s="330"/>
      <c r="Y6" s="330"/>
      <c r="Z6" s="339"/>
      <c r="AA6" s="339"/>
      <c r="AB6" s="330"/>
      <c r="AC6" s="330"/>
      <c r="AD6" s="330"/>
      <c r="AE6" s="330"/>
      <c r="AF6" s="339"/>
      <c r="AG6" s="339"/>
      <c r="AH6" s="330"/>
      <c r="AI6" s="330"/>
      <c r="AJ6" s="330"/>
      <c r="AK6" s="330"/>
      <c r="AL6" s="339"/>
      <c r="AM6" s="339"/>
      <c r="AN6" s="330"/>
      <c r="AO6" s="330"/>
      <c r="AP6" s="330"/>
      <c r="AQ6" s="330"/>
      <c r="AR6" s="339"/>
      <c r="AS6" s="339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203"/>
      <c r="B9" s="204" t="s">
        <v>23</v>
      </c>
      <c r="C9" s="203"/>
      <c r="D9" s="203"/>
      <c r="E9" s="203"/>
      <c r="F9" s="203"/>
      <c r="G9" s="203"/>
      <c r="H9" s="11">
        <f>H11+H129+H147</f>
        <v>240</v>
      </c>
      <c r="I9" s="11">
        <f>I11+I129+I147</f>
        <v>8640</v>
      </c>
      <c r="J9" s="11">
        <f>J11+J129+J147</f>
        <v>2451</v>
      </c>
      <c r="K9" s="11"/>
      <c r="L9" s="11"/>
      <c r="M9" s="11"/>
      <c r="N9" s="11"/>
      <c r="O9" s="11">
        <f>O11+O129+O147</f>
        <v>6189</v>
      </c>
      <c r="P9" s="11"/>
      <c r="Q9" s="11"/>
      <c r="R9" s="11"/>
      <c r="S9" s="11"/>
      <c r="T9" s="11"/>
      <c r="U9" s="11">
        <f>U11+U129+U147</f>
        <v>37</v>
      </c>
      <c r="V9" s="11"/>
      <c r="W9" s="11"/>
      <c r="X9" s="11"/>
      <c r="Y9" s="11"/>
      <c r="Z9" s="11"/>
      <c r="AA9" s="11">
        <f>AA11+AA129+AA147</f>
        <v>53</v>
      </c>
      <c r="AB9" s="11"/>
      <c r="AC9" s="11"/>
      <c r="AD9" s="11"/>
      <c r="AE9" s="11"/>
      <c r="AF9" s="11"/>
      <c r="AG9" s="11">
        <f>AG11+AG129+AG147</f>
        <v>52</v>
      </c>
      <c r="AH9" s="11"/>
      <c r="AI9" s="11"/>
      <c r="AJ9" s="11"/>
      <c r="AK9" s="11"/>
      <c r="AL9" s="11"/>
      <c r="AM9" s="11">
        <f>AM11+AM129+AM147</f>
        <v>50</v>
      </c>
      <c r="AN9" s="11"/>
      <c r="AO9" s="11"/>
      <c r="AP9" s="11"/>
      <c r="AQ9" s="11"/>
      <c r="AR9" s="11"/>
      <c r="AS9" s="11">
        <f>AS11+AS129+AS147</f>
        <v>48</v>
      </c>
      <c r="AU9" s="12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 x14ac:dyDescent="0.35">
      <c r="A11" s="203" t="s">
        <v>24</v>
      </c>
      <c r="B11" s="204" t="s">
        <v>25</v>
      </c>
      <c r="C11" s="16"/>
      <c r="D11" s="16"/>
      <c r="E11" s="16"/>
      <c r="F11" s="16"/>
      <c r="G11" s="16"/>
      <c r="H11" s="16">
        <f t="shared" ref="H11:AS11" si="0">H13+H67</f>
        <v>192</v>
      </c>
      <c r="I11" s="15">
        <f t="shared" si="0"/>
        <v>6912</v>
      </c>
      <c r="J11" s="15">
        <f t="shared" si="0"/>
        <v>1015</v>
      </c>
      <c r="K11" s="15">
        <f t="shared" si="0"/>
        <v>264</v>
      </c>
      <c r="L11" s="15">
        <f t="shared" si="0"/>
        <v>60</v>
      </c>
      <c r="M11" s="15">
        <f t="shared" si="0"/>
        <v>322</v>
      </c>
      <c r="N11" s="15">
        <f t="shared" si="0"/>
        <v>369</v>
      </c>
      <c r="O11" s="15">
        <f t="shared" si="0"/>
        <v>5897</v>
      </c>
      <c r="P11" s="14">
        <f t="shared" si="0"/>
        <v>62</v>
      </c>
      <c r="Q11" s="14">
        <f t="shared" si="0"/>
        <v>14</v>
      </c>
      <c r="R11" s="14">
        <f t="shared" si="0"/>
        <v>74</v>
      </c>
      <c r="S11" s="14">
        <f t="shared" si="0"/>
        <v>65</v>
      </c>
      <c r="T11" s="14">
        <f t="shared" si="0"/>
        <v>1117</v>
      </c>
      <c r="U11" s="16">
        <f t="shared" si="0"/>
        <v>37</v>
      </c>
      <c r="V11" s="14">
        <f t="shared" si="0"/>
        <v>56</v>
      </c>
      <c r="W11" s="14">
        <f t="shared" si="0"/>
        <v>26</v>
      </c>
      <c r="X11" s="14">
        <f t="shared" si="0"/>
        <v>78</v>
      </c>
      <c r="Y11" s="14">
        <f t="shared" si="0"/>
        <v>96</v>
      </c>
      <c r="Z11" s="14">
        <f t="shared" si="0"/>
        <v>1508</v>
      </c>
      <c r="AA11" s="16">
        <f t="shared" si="0"/>
        <v>49</v>
      </c>
      <c r="AB11" s="14">
        <f t="shared" si="0"/>
        <v>64</v>
      </c>
      <c r="AC11" s="14">
        <f t="shared" si="0"/>
        <v>12</v>
      </c>
      <c r="AD11" s="14">
        <f t="shared" si="0"/>
        <v>74</v>
      </c>
      <c r="AE11" s="14">
        <f t="shared" si="0"/>
        <v>100</v>
      </c>
      <c r="AF11" s="14">
        <f t="shared" si="0"/>
        <v>1442</v>
      </c>
      <c r="AG11" s="16">
        <f t="shared" si="0"/>
        <v>47</v>
      </c>
      <c r="AH11" s="14">
        <f t="shared" si="0"/>
        <v>62</v>
      </c>
      <c r="AI11" s="14">
        <f t="shared" si="0"/>
        <v>8</v>
      </c>
      <c r="AJ11" s="14">
        <f t="shared" si="0"/>
        <v>72</v>
      </c>
      <c r="AK11" s="14">
        <f t="shared" si="0"/>
        <v>83</v>
      </c>
      <c r="AL11" s="14">
        <f t="shared" si="0"/>
        <v>1359</v>
      </c>
      <c r="AM11" s="16">
        <f t="shared" si="0"/>
        <v>44</v>
      </c>
      <c r="AN11" s="14">
        <f t="shared" si="0"/>
        <v>20</v>
      </c>
      <c r="AO11" s="14">
        <f t="shared" si="0"/>
        <v>0</v>
      </c>
      <c r="AP11" s="14">
        <f t="shared" si="0"/>
        <v>24</v>
      </c>
      <c r="AQ11" s="14">
        <f t="shared" si="0"/>
        <v>25</v>
      </c>
      <c r="AR11" s="14">
        <f t="shared" si="0"/>
        <v>471</v>
      </c>
      <c r="AS11" s="16">
        <f t="shared" si="0"/>
        <v>15</v>
      </c>
      <c r="AU11" s="12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 x14ac:dyDescent="0.35">
      <c r="A13" s="203" t="s">
        <v>26</v>
      </c>
      <c r="B13" s="202" t="s">
        <v>27</v>
      </c>
      <c r="C13" s="16"/>
      <c r="D13" s="16"/>
      <c r="E13" s="16"/>
      <c r="F13" s="16"/>
      <c r="G13" s="16"/>
      <c r="H13" s="15">
        <f t="shared" ref="H13:AS13" si="1">SUM(H14:H65)</f>
        <v>121</v>
      </c>
      <c r="I13" s="15">
        <f t="shared" si="1"/>
        <v>4356</v>
      </c>
      <c r="J13" s="15">
        <f t="shared" si="1"/>
        <v>746</v>
      </c>
      <c r="K13" s="15">
        <f t="shared" si="1"/>
        <v>200</v>
      </c>
      <c r="L13" s="15">
        <f t="shared" si="1"/>
        <v>52</v>
      </c>
      <c r="M13" s="15">
        <f t="shared" si="1"/>
        <v>238</v>
      </c>
      <c r="N13" s="15">
        <f t="shared" si="1"/>
        <v>256</v>
      </c>
      <c r="O13" s="15">
        <f t="shared" si="1"/>
        <v>3610</v>
      </c>
      <c r="P13" s="14">
        <f t="shared" si="1"/>
        <v>52</v>
      </c>
      <c r="Q13" s="14">
        <f t="shared" si="1"/>
        <v>14</v>
      </c>
      <c r="R13" s="14">
        <f t="shared" si="1"/>
        <v>62</v>
      </c>
      <c r="S13" s="14">
        <f t="shared" si="1"/>
        <v>48</v>
      </c>
      <c r="T13" s="14">
        <f t="shared" si="1"/>
        <v>724</v>
      </c>
      <c r="U13" s="16">
        <f t="shared" si="1"/>
        <v>25</v>
      </c>
      <c r="V13" s="14">
        <f t="shared" si="1"/>
        <v>42</v>
      </c>
      <c r="W13" s="14">
        <f t="shared" si="1"/>
        <v>26</v>
      </c>
      <c r="X13" s="14">
        <f t="shared" si="1"/>
        <v>50</v>
      </c>
      <c r="Y13" s="14">
        <f t="shared" si="1"/>
        <v>65</v>
      </c>
      <c r="Z13" s="14">
        <f t="shared" si="1"/>
        <v>933</v>
      </c>
      <c r="AA13" s="16">
        <f t="shared" si="1"/>
        <v>31</v>
      </c>
      <c r="AB13" s="14">
        <f t="shared" si="1"/>
        <v>54</v>
      </c>
      <c r="AC13" s="14">
        <f t="shared" si="1"/>
        <v>12</v>
      </c>
      <c r="AD13" s="14">
        <f t="shared" si="1"/>
        <v>60</v>
      </c>
      <c r="AE13" s="14">
        <f t="shared" si="1"/>
        <v>78</v>
      </c>
      <c r="AF13" s="14">
        <f t="shared" si="1"/>
        <v>948</v>
      </c>
      <c r="AG13" s="16">
        <f t="shared" si="1"/>
        <v>32</v>
      </c>
      <c r="AH13" s="14">
        <f t="shared" si="1"/>
        <v>40</v>
      </c>
      <c r="AI13" s="14">
        <f t="shared" si="1"/>
        <v>0</v>
      </c>
      <c r="AJ13" s="14">
        <f t="shared" si="1"/>
        <v>52</v>
      </c>
      <c r="AK13" s="14">
        <f t="shared" si="1"/>
        <v>48</v>
      </c>
      <c r="AL13" s="14">
        <f t="shared" si="1"/>
        <v>760</v>
      </c>
      <c r="AM13" s="16">
        <f t="shared" si="1"/>
        <v>25</v>
      </c>
      <c r="AN13" s="14">
        <f t="shared" si="1"/>
        <v>12</v>
      </c>
      <c r="AO13" s="14">
        <f t="shared" si="1"/>
        <v>0</v>
      </c>
      <c r="AP13" s="14">
        <f t="shared" si="1"/>
        <v>14</v>
      </c>
      <c r="AQ13" s="14">
        <f t="shared" si="1"/>
        <v>17</v>
      </c>
      <c r="AR13" s="14">
        <f t="shared" si="1"/>
        <v>245</v>
      </c>
      <c r="AS13" s="16">
        <f t="shared" si="1"/>
        <v>8</v>
      </c>
      <c r="AU13" s="12" t="e">
        <f>IF(H13=SUM(U13,AG13,AA13,AM13,#REF!,#REF!,#REF!,#REF!,#REF!,AS13),TRUE)</f>
        <v>#REF!</v>
      </c>
    </row>
    <row r="14" spans="1:50" s="25" customFormat="1" ht="21" customHeight="1" x14ac:dyDescent="0.25">
      <c r="A14" s="17" t="s">
        <v>79</v>
      </c>
      <c r="B14" s="18" t="s">
        <v>80</v>
      </c>
      <c r="C14" s="19">
        <v>2</v>
      </c>
      <c r="D14" s="20"/>
      <c r="E14" s="20"/>
      <c r="F14" s="20"/>
      <c r="G14" s="20">
        <v>12</v>
      </c>
      <c r="H14" s="21">
        <f t="shared" ref="H14:H65" si="2">U14+AA14+AG14+AM14+AS14</f>
        <v>8</v>
      </c>
      <c r="I14" s="21">
        <f t="shared" ref="I14:I65" si="3">SUM(O14,J14)</f>
        <v>288</v>
      </c>
      <c r="J14" s="22">
        <f t="shared" ref="J14:J65" si="4">SUM(K14:N14)</f>
        <v>39</v>
      </c>
      <c r="K14" s="22">
        <f t="shared" ref="K14:O48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249</v>
      </c>
      <c r="P14" s="23"/>
      <c r="Q14" s="23">
        <v>14</v>
      </c>
      <c r="R14" s="23"/>
      <c r="S14" s="23"/>
      <c r="T14" s="23">
        <v>130</v>
      </c>
      <c r="U14" s="24">
        <f t="shared" ref="U14:U65" si="6">SUM(P14:T14)/36</f>
        <v>4</v>
      </c>
      <c r="V14" s="23"/>
      <c r="W14" s="23">
        <v>16</v>
      </c>
      <c r="X14" s="23"/>
      <c r="Y14" s="23">
        <v>9</v>
      </c>
      <c r="Z14" s="23">
        <v>119</v>
      </c>
      <c r="AA14" s="24">
        <f t="shared" ref="AA14:AA65" si="7">SUM(V14:Z14)/36</f>
        <v>4</v>
      </c>
      <c r="AB14" s="23"/>
      <c r="AC14" s="23"/>
      <c r="AD14" s="23"/>
      <c r="AE14" s="23"/>
      <c r="AF14" s="23"/>
      <c r="AG14" s="24">
        <f t="shared" ref="AG14:AG65" si="8">SUM(AB14:AF14)/36</f>
        <v>0</v>
      </c>
      <c r="AH14" s="23"/>
      <c r="AI14" s="23"/>
      <c r="AJ14" s="23"/>
      <c r="AK14" s="23"/>
      <c r="AL14" s="23"/>
      <c r="AM14" s="24">
        <f t="shared" ref="AM14:AM65" si="9">SUM(AH14:AL14)/36</f>
        <v>0</v>
      </c>
      <c r="AN14" s="23"/>
      <c r="AO14" s="23"/>
      <c r="AP14" s="23"/>
      <c r="AQ14" s="23"/>
      <c r="AR14" s="23"/>
      <c r="AS14" s="24">
        <f t="shared" ref="AS14:AS65" si="10">SUM(AN14:AR14)/36</f>
        <v>0</v>
      </c>
      <c r="AU14" s="8"/>
    </row>
    <row r="15" spans="1:50" s="25" customFormat="1" ht="21" customHeight="1" x14ac:dyDescent="0.25">
      <c r="A15" s="17" t="s">
        <v>81</v>
      </c>
      <c r="B15" s="18" t="s">
        <v>82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50" s="25" customFormat="1" ht="21" customHeight="1" x14ac:dyDescent="0.25">
      <c r="A16" s="17" t="s">
        <v>83</v>
      </c>
      <c r="B16" s="18" t="s">
        <v>324</v>
      </c>
      <c r="C16" s="19">
        <v>1</v>
      </c>
      <c r="D16" s="20"/>
      <c r="E16" s="20"/>
      <c r="F16" s="20"/>
      <c r="G16" s="20">
        <v>1</v>
      </c>
      <c r="H16" s="21">
        <v>4</v>
      </c>
      <c r="I16" s="21">
        <v>144</v>
      </c>
      <c r="J16" s="22">
        <v>61</v>
      </c>
      <c r="K16" s="22">
        <v>22</v>
      </c>
      <c r="L16" s="22">
        <v>0</v>
      </c>
      <c r="M16" s="22">
        <v>30</v>
      </c>
      <c r="N16" s="22">
        <v>9</v>
      </c>
      <c r="O16" s="22">
        <v>83</v>
      </c>
      <c r="P16" s="23">
        <v>22</v>
      </c>
      <c r="Q16" s="23"/>
      <c r="R16" s="23">
        <v>30</v>
      </c>
      <c r="S16" s="23">
        <v>9</v>
      </c>
      <c r="T16" s="23">
        <v>83</v>
      </c>
      <c r="U16" s="24">
        <v>4</v>
      </c>
      <c r="V16" s="23"/>
      <c r="W16" s="23"/>
      <c r="X16" s="23"/>
      <c r="Y16" s="23"/>
      <c r="Z16" s="23"/>
      <c r="AA16" s="24"/>
      <c r="AB16" s="23"/>
      <c r="AC16" s="23"/>
      <c r="AD16" s="23"/>
      <c r="AE16" s="23"/>
      <c r="AF16" s="23"/>
      <c r="AG16" s="24"/>
      <c r="AH16" s="23"/>
      <c r="AI16" s="23"/>
      <c r="AJ16" s="23"/>
      <c r="AK16" s="23"/>
      <c r="AL16" s="23"/>
      <c r="AM16" s="24"/>
      <c r="AN16" s="23"/>
      <c r="AO16" s="23"/>
      <c r="AP16" s="23"/>
      <c r="AQ16" s="23"/>
      <c r="AR16" s="23"/>
      <c r="AS16" s="24"/>
      <c r="AU16" s="8"/>
    </row>
    <row r="17" spans="1:47" s="25" customFormat="1" ht="21" customHeight="1" x14ac:dyDescent="0.25">
      <c r="A17" s="17" t="s">
        <v>84</v>
      </c>
      <c r="B17" s="18" t="s">
        <v>325</v>
      </c>
      <c r="C17" s="19"/>
      <c r="D17" s="20"/>
      <c r="E17" s="20">
        <v>2</v>
      </c>
      <c r="F17" s="20"/>
      <c r="G17" s="20">
        <v>2</v>
      </c>
      <c r="H17" s="21">
        <v>2</v>
      </c>
      <c r="I17" s="21">
        <v>72</v>
      </c>
      <c r="J17" s="22">
        <v>24</v>
      </c>
      <c r="K17" s="22">
        <v>8</v>
      </c>
      <c r="L17" s="22">
        <v>0</v>
      </c>
      <c r="M17" s="22">
        <v>12</v>
      </c>
      <c r="N17" s="22">
        <v>4</v>
      </c>
      <c r="O17" s="22">
        <v>48</v>
      </c>
      <c r="P17" s="23"/>
      <c r="Q17" s="23"/>
      <c r="R17" s="23"/>
      <c r="S17" s="23"/>
      <c r="T17" s="23"/>
      <c r="U17" s="24">
        <v>0</v>
      </c>
      <c r="V17" s="23">
        <v>8</v>
      </c>
      <c r="W17" s="23"/>
      <c r="X17" s="23">
        <v>12</v>
      </c>
      <c r="Y17" s="23">
        <v>4</v>
      </c>
      <c r="Z17" s="23">
        <v>48</v>
      </c>
      <c r="AA17" s="24">
        <v>2</v>
      </c>
      <c r="AB17" s="23"/>
      <c r="AC17" s="23"/>
      <c r="AD17" s="23"/>
      <c r="AE17" s="23"/>
      <c r="AF17" s="23"/>
      <c r="AG17" s="24">
        <f t="shared" si="8"/>
        <v>0</v>
      </c>
      <c r="AH17" s="23"/>
      <c r="AI17" s="23"/>
      <c r="AJ17" s="23"/>
      <c r="AK17" s="23"/>
      <c r="AL17" s="23"/>
      <c r="AM17" s="24">
        <f t="shared" si="9"/>
        <v>0</v>
      </c>
      <c r="AN17" s="23"/>
      <c r="AO17" s="23"/>
      <c r="AP17" s="23"/>
      <c r="AQ17" s="23"/>
      <c r="AR17" s="23"/>
      <c r="AS17" s="24">
        <f t="shared" si="10"/>
        <v>0</v>
      </c>
      <c r="AU17" s="8"/>
    </row>
    <row r="18" spans="1:47" s="25" customFormat="1" ht="21" customHeight="1" x14ac:dyDescent="0.25">
      <c r="A18" s="17" t="s">
        <v>86</v>
      </c>
      <c r="B18" s="18" t="s">
        <v>85</v>
      </c>
      <c r="C18" s="19"/>
      <c r="D18" s="225">
        <v>3</v>
      </c>
      <c r="E18" s="20"/>
      <c r="F18" s="20"/>
      <c r="G18" s="20">
        <v>3</v>
      </c>
      <c r="H18" s="21">
        <f t="shared" si="2"/>
        <v>2</v>
      </c>
      <c r="I18" s="21">
        <f t="shared" si="3"/>
        <v>72</v>
      </c>
      <c r="J18" s="22">
        <f t="shared" si="4"/>
        <v>16</v>
      </c>
      <c r="K18" s="22">
        <f t="shared" si="5"/>
        <v>6</v>
      </c>
      <c r="L18" s="22">
        <f t="shared" si="5"/>
        <v>0</v>
      </c>
      <c r="M18" s="22">
        <f t="shared" si="5"/>
        <v>6</v>
      </c>
      <c r="N18" s="22">
        <f t="shared" si="5"/>
        <v>4</v>
      </c>
      <c r="O18" s="22">
        <f t="shared" si="5"/>
        <v>56</v>
      </c>
      <c r="P18" s="23"/>
      <c r="Q18" s="23"/>
      <c r="R18" s="23"/>
      <c r="S18" s="23"/>
      <c r="T18" s="23"/>
      <c r="U18" s="24">
        <f t="shared" si="6"/>
        <v>0</v>
      </c>
      <c r="V18" s="23"/>
      <c r="W18" s="23"/>
      <c r="X18" s="23"/>
      <c r="Y18" s="23"/>
      <c r="Z18" s="23"/>
      <c r="AA18" s="24">
        <f t="shared" si="7"/>
        <v>0</v>
      </c>
      <c r="AB18" s="23">
        <v>6</v>
      </c>
      <c r="AC18" s="23"/>
      <c r="AD18" s="23">
        <v>6</v>
      </c>
      <c r="AE18" s="23">
        <v>4</v>
      </c>
      <c r="AF18" s="23">
        <v>56</v>
      </c>
      <c r="AG18" s="24">
        <f t="shared" si="8"/>
        <v>2</v>
      </c>
      <c r="AH18" s="23"/>
      <c r="AI18" s="23"/>
      <c r="AJ18" s="23"/>
      <c r="AK18" s="23"/>
      <c r="AL18" s="23"/>
      <c r="AM18" s="24">
        <f t="shared" si="9"/>
        <v>0</v>
      </c>
      <c r="AN18" s="23"/>
      <c r="AO18" s="23"/>
      <c r="AP18" s="23"/>
      <c r="AQ18" s="23"/>
      <c r="AR18" s="23"/>
      <c r="AS18" s="24">
        <f t="shared" si="10"/>
        <v>0</v>
      </c>
      <c r="AU18" s="8"/>
    </row>
    <row r="19" spans="1:47" s="31" customFormat="1" ht="21" customHeight="1" x14ac:dyDescent="0.25">
      <c r="A19" s="17" t="s">
        <v>89</v>
      </c>
      <c r="B19" s="27" t="s">
        <v>87</v>
      </c>
      <c r="C19" s="28"/>
      <c r="D19" s="29">
        <v>2</v>
      </c>
      <c r="E19" s="29"/>
      <c r="F19" s="29"/>
      <c r="G19" s="29"/>
      <c r="H19" s="21">
        <f t="shared" si="2"/>
        <v>2</v>
      </c>
      <c r="I19" s="21">
        <f t="shared" si="3"/>
        <v>72</v>
      </c>
      <c r="J19" s="22">
        <f t="shared" si="4"/>
        <v>14</v>
      </c>
      <c r="K19" s="22">
        <f t="shared" si="5"/>
        <v>0</v>
      </c>
      <c r="L19" s="22">
        <f t="shared" si="5"/>
        <v>10</v>
      </c>
      <c r="M19" s="22">
        <f t="shared" si="5"/>
        <v>0</v>
      </c>
      <c r="N19" s="22">
        <f t="shared" si="5"/>
        <v>4</v>
      </c>
      <c r="O19" s="22">
        <f t="shared" si="5"/>
        <v>58</v>
      </c>
      <c r="P19" s="30"/>
      <c r="Q19" s="30"/>
      <c r="R19" s="30"/>
      <c r="S19" s="30"/>
      <c r="T19" s="30"/>
      <c r="U19" s="24">
        <f t="shared" si="6"/>
        <v>0</v>
      </c>
      <c r="V19" s="30"/>
      <c r="W19" s="30">
        <v>10</v>
      </c>
      <c r="X19" s="30"/>
      <c r="Y19" s="30">
        <v>4</v>
      </c>
      <c r="Z19" s="30">
        <v>58</v>
      </c>
      <c r="AA19" s="24">
        <f t="shared" si="7"/>
        <v>2</v>
      </c>
      <c r="AB19" s="30"/>
      <c r="AC19" s="30"/>
      <c r="AD19" s="30"/>
      <c r="AE19" s="30"/>
      <c r="AF19" s="30"/>
      <c r="AG19" s="24">
        <f t="shared" si="8"/>
        <v>0</v>
      </c>
      <c r="AH19" s="30"/>
      <c r="AI19" s="30"/>
      <c r="AJ19" s="30"/>
      <c r="AK19" s="30"/>
      <c r="AL19" s="30"/>
      <c r="AM19" s="24">
        <f t="shared" si="9"/>
        <v>0</v>
      </c>
      <c r="AN19" s="30"/>
      <c r="AO19" s="30"/>
      <c r="AP19" s="30"/>
      <c r="AQ19" s="30"/>
      <c r="AR19" s="30"/>
      <c r="AS19" s="24">
        <f t="shared" si="10"/>
        <v>0</v>
      </c>
      <c r="AU19" s="8"/>
    </row>
    <row r="20" spans="1:47" s="25" customFormat="1" ht="21" customHeight="1" x14ac:dyDescent="0.25">
      <c r="A20" s="17" t="s">
        <v>91</v>
      </c>
      <c r="B20" s="32" t="s">
        <v>90</v>
      </c>
      <c r="C20" s="19"/>
      <c r="D20" s="20">
        <v>3</v>
      </c>
      <c r="E20" s="20"/>
      <c r="F20" s="20"/>
      <c r="G20" s="20">
        <v>3</v>
      </c>
      <c r="H20" s="21">
        <f t="shared" si="2"/>
        <v>2</v>
      </c>
      <c r="I20" s="21">
        <f t="shared" si="3"/>
        <v>72</v>
      </c>
      <c r="J20" s="22">
        <f t="shared" si="4"/>
        <v>16</v>
      </c>
      <c r="K20" s="22">
        <f t="shared" si="5"/>
        <v>6</v>
      </c>
      <c r="L20" s="22">
        <f t="shared" si="5"/>
        <v>0</v>
      </c>
      <c r="M20" s="22">
        <f t="shared" si="5"/>
        <v>6</v>
      </c>
      <c r="N20" s="22">
        <f t="shared" si="5"/>
        <v>4</v>
      </c>
      <c r="O20" s="22">
        <f t="shared" si="5"/>
        <v>56</v>
      </c>
      <c r="P20" s="23"/>
      <c r="Q20" s="23"/>
      <c r="R20" s="23"/>
      <c r="S20" s="23"/>
      <c r="T20" s="23"/>
      <c r="U20" s="24">
        <f t="shared" si="6"/>
        <v>0</v>
      </c>
      <c r="V20" s="23"/>
      <c r="W20" s="23"/>
      <c r="X20" s="23"/>
      <c r="Y20" s="23"/>
      <c r="Z20" s="23"/>
      <c r="AA20" s="24">
        <f t="shared" si="7"/>
        <v>0</v>
      </c>
      <c r="AB20" s="23">
        <v>6</v>
      </c>
      <c r="AC20" s="23"/>
      <c r="AD20" s="23">
        <v>6</v>
      </c>
      <c r="AE20" s="23">
        <v>4</v>
      </c>
      <c r="AF20" s="23">
        <v>56</v>
      </c>
      <c r="AG20" s="24">
        <f t="shared" si="8"/>
        <v>2</v>
      </c>
      <c r="AH20" s="23"/>
      <c r="AI20" s="23"/>
      <c r="AJ20" s="23"/>
      <c r="AK20" s="23"/>
      <c r="AL20" s="23"/>
      <c r="AM20" s="24">
        <f t="shared" si="9"/>
        <v>0</v>
      </c>
      <c r="AN20" s="23"/>
      <c r="AO20" s="23"/>
      <c r="AP20" s="23"/>
      <c r="AQ20" s="23"/>
      <c r="AR20" s="23"/>
      <c r="AS20" s="24">
        <f t="shared" si="10"/>
        <v>0</v>
      </c>
      <c r="AU20" s="8"/>
    </row>
    <row r="21" spans="1:47" s="25" customFormat="1" ht="21" customHeight="1" x14ac:dyDescent="0.25">
      <c r="A21" s="17" t="s">
        <v>94</v>
      </c>
      <c r="B21" s="32" t="s">
        <v>92</v>
      </c>
      <c r="C21" s="19">
        <v>2</v>
      </c>
      <c r="D21" s="20">
        <v>1</v>
      </c>
      <c r="E21" s="20"/>
      <c r="F21" s="20"/>
      <c r="G21" s="20">
        <v>12</v>
      </c>
      <c r="H21" s="21">
        <f t="shared" si="2"/>
        <v>11</v>
      </c>
      <c r="I21" s="21">
        <f t="shared" si="3"/>
        <v>396</v>
      </c>
      <c r="J21" s="22">
        <f t="shared" si="4"/>
        <v>31</v>
      </c>
      <c r="K21" s="22">
        <f t="shared" si="5"/>
        <v>8</v>
      </c>
      <c r="L21" s="22">
        <f t="shared" si="5"/>
        <v>0</v>
      </c>
      <c r="M21" s="22">
        <f t="shared" si="5"/>
        <v>10</v>
      </c>
      <c r="N21" s="22">
        <f t="shared" si="5"/>
        <v>13</v>
      </c>
      <c r="O21" s="22">
        <f t="shared" si="5"/>
        <v>365</v>
      </c>
      <c r="P21" s="23">
        <v>4</v>
      </c>
      <c r="Q21" s="23"/>
      <c r="R21" s="23">
        <v>4</v>
      </c>
      <c r="S21" s="23">
        <v>4</v>
      </c>
      <c r="T21" s="23">
        <v>204</v>
      </c>
      <c r="U21" s="24">
        <f t="shared" si="6"/>
        <v>6</v>
      </c>
      <c r="V21" s="23">
        <v>4</v>
      </c>
      <c r="W21" s="23"/>
      <c r="X21" s="23">
        <v>6</v>
      </c>
      <c r="Y21" s="23">
        <v>9</v>
      </c>
      <c r="Z21" s="23">
        <v>161</v>
      </c>
      <c r="AA21" s="24">
        <f t="shared" si="7"/>
        <v>5</v>
      </c>
      <c r="AB21" s="23"/>
      <c r="AC21" s="23"/>
      <c r="AD21" s="23"/>
      <c r="AE21" s="23"/>
      <c r="AF21" s="23"/>
      <c r="AG21" s="24">
        <f t="shared" si="8"/>
        <v>0</v>
      </c>
      <c r="AH21" s="23"/>
      <c r="AI21" s="23"/>
      <c r="AJ21" s="23"/>
      <c r="AK21" s="23"/>
      <c r="AL21" s="23"/>
      <c r="AM21" s="24">
        <f t="shared" si="9"/>
        <v>0</v>
      </c>
      <c r="AN21" s="23"/>
      <c r="AO21" s="23"/>
      <c r="AP21" s="23"/>
      <c r="AQ21" s="23"/>
      <c r="AR21" s="23"/>
      <c r="AS21" s="24">
        <f t="shared" si="10"/>
        <v>0</v>
      </c>
      <c r="AU21" s="8"/>
    </row>
    <row r="22" spans="1:47" s="25" customFormat="1" ht="21" customHeight="1" x14ac:dyDescent="0.25">
      <c r="A22" s="17" t="s">
        <v>96</v>
      </c>
      <c r="B22" s="32" t="s">
        <v>95</v>
      </c>
      <c r="C22" s="19"/>
      <c r="D22" s="20">
        <v>1</v>
      </c>
      <c r="E22" s="20"/>
      <c r="F22" s="20"/>
      <c r="G22" s="20">
        <v>1</v>
      </c>
      <c r="H22" s="21">
        <f t="shared" si="2"/>
        <v>2</v>
      </c>
      <c r="I22" s="21">
        <f t="shared" si="3"/>
        <v>72</v>
      </c>
      <c r="J22" s="22">
        <f t="shared" si="4"/>
        <v>16</v>
      </c>
      <c r="K22" s="22">
        <f t="shared" si="5"/>
        <v>6</v>
      </c>
      <c r="L22" s="22">
        <f t="shared" si="5"/>
        <v>0</v>
      </c>
      <c r="M22" s="22">
        <f t="shared" si="5"/>
        <v>6</v>
      </c>
      <c r="N22" s="22">
        <f t="shared" si="5"/>
        <v>4</v>
      </c>
      <c r="O22" s="22">
        <f t="shared" si="5"/>
        <v>56</v>
      </c>
      <c r="P22" s="23">
        <v>6</v>
      </c>
      <c r="Q22" s="23"/>
      <c r="R22" s="23">
        <v>6</v>
      </c>
      <c r="S22" s="23">
        <v>4</v>
      </c>
      <c r="T22" s="23">
        <v>56</v>
      </c>
      <c r="U22" s="24">
        <f t="shared" si="6"/>
        <v>2</v>
      </c>
      <c r="V22" s="23"/>
      <c r="W22" s="23"/>
      <c r="X22" s="23"/>
      <c r="Y22" s="23"/>
      <c r="Z22" s="23"/>
      <c r="AA22" s="24">
        <f t="shared" si="7"/>
        <v>0</v>
      </c>
      <c r="AB22" s="23"/>
      <c r="AC22" s="23"/>
      <c r="AD22" s="23"/>
      <c r="AE22" s="23"/>
      <c r="AF22" s="23"/>
      <c r="AG22" s="24">
        <f t="shared" si="8"/>
        <v>0</v>
      </c>
      <c r="AH22" s="23"/>
      <c r="AI22" s="23"/>
      <c r="AJ22" s="23"/>
      <c r="AK22" s="23"/>
      <c r="AL22" s="23"/>
      <c r="AM22" s="24">
        <f t="shared" si="9"/>
        <v>0</v>
      </c>
      <c r="AN22" s="23"/>
      <c r="AO22" s="23"/>
      <c r="AP22" s="23"/>
      <c r="AQ22" s="23"/>
      <c r="AR22" s="23"/>
      <c r="AS22" s="24">
        <f t="shared" si="10"/>
        <v>0</v>
      </c>
      <c r="AU22" s="8"/>
    </row>
    <row r="23" spans="1:47" s="25" customFormat="1" ht="21" customHeight="1" x14ac:dyDescent="0.25">
      <c r="A23" s="17" t="s">
        <v>99</v>
      </c>
      <c r="B23" s="32" t="s">
        <v>97</v>
      </c>
      <c r="C23" s="226">
        <v>3</v>
      </c>
      <c r="D23" s="20"/>
      <c r="E23" s="20"/>
      <c r="F23" s="20"/>
      <c r="G23" s="20">
        <v>3</v>
      </c>
      <c r="H23" s="21">
        <f t="shared" si="2"/>
        <v>3</v>
      </c>
      <c r="I23" s="21">
        <f t="shared" si="3"/>
        <v>108</v>
      </c>
      <c r="J23" s="22">
        <f t="shared" si="4"/>
        <v>27</v>
      </c>
      <c r="K23" s="22">
        <f t="shared" si="5"/>
        <v>10</v>
      </c>
      <c r="L23" s="22">
        <f t="shared" si="5"/>
        <v>0</v>
      </c>
      <c r="M23" s="22">
        <f t="shared" si="5"/>
        <v>8</v>
      </c>
      <c r="N23" s="22">
        <f t="shared" si="5"/>
        <v>9</v>
      </c>
      <c r="O23" s="22">
        <f t="shared" si="5"/>
        <v>81</v>
      </c>
      <c r="P23" s="23"/>
      <c r="Q23" s="23"/>
      <c r="R23" s="23"/>
      <c r="S23" s="23"/>
      <c r="T23" s="23"/>
      <c r="U23" s="24">
        <f t="shared" si="6"/>
        <v>0</v>
      </c>
      <c r="V23" s="23"/>
      <c r="W23" s="23"/>
      <c r="X23" s="23"/>
      <c r="Y23" s="23"/>
      <c r="Z23" s="23"/>
      <c r="AA23" s="24">
        <f t="shared" si="7"/>
        <v>0</v>
      </c>
      <c r="AB23" s="23">
        <v>10</v>
      </c>
      <c r="AC23" s="23"/>
      <c r="AD23" s="23">
        <v>8</v>
      </c>
      <c r="AE23" s="23">
        <v>9</v>
      </c>
      <c r="AF23" s="23">
        <v>81</v>
      </c>
      <c r="AG23" s="24">
        <f t="shared" si="8"/>
        <v>3</v>
      </c>
      <c r="AH23" s="23"/>
      <c r="AI23" s="23"/>
      <c r="AJ23" s="23"/>
      <c r="AK23" s="23"/>
      <c r="AL23" s="23"/>
      <c r="AM23" s="24">
        <f t="shared" si="9"/>
        <v>0</v>
      </c>
      <c r="AN23" s="23"/>
      <c r="AO23" s="23"/>
      <c r="AP23" s="23"/>
      <c r="AQ23" s="23"/>
      <c r="AR23" s="23"/>
      <c r="AS23" s="24">
        <f t="shared" si="10"/>
        <v>0</v>
      </c>
      <c r="AU23" s="8"/>
    </row>
    <row r="24" spans="1:47" s="25" customFormat="1" ht="21" customHeight="1" x14ac:dyDescent="0.25">
      <c r="A24" s="17" t="s">
        <v>101</v>
      </c>
      <c r="B24" s="32" t="s">
        <v>100</v>
      </c>
      <c r="C24" s="19">
        <v>1</v>
      </c>
      <c r="D24" s="20"/>
      <c r="E24" s="20"/>
      <c r="F24" s="20"/>
      <c r="G24" s="20">
        <v>1</v>
      </c>
      <c r="H24" s="21">
        <f t="shared" si="2"/>
        <v>2</v>
      </c>
      <c r="I24" s="21">
        <f t="shared" si="3"/>
        <v>72</v>
      </c>
      <c r="J24" s="22">
        <f t="shared" si="4"/>
        <v>23</v>
      </c>
      <c r="K24" s="22">
        <f t="shared" si="5"/>
        <v>6</v>
      </c>
      <c r="L24" s="22">
        <f t="shared" si="5"/>
        <v>0</v>
      </c>
      <c r="M24" s="22">
        <f t="shared" si="5"/>
        <v>8</v>
      </c>
      <c r="N24" s="22">
        <f t="shared" si="5"/>
        <v>9</v>
      </c>
      <c r="O24" s="22">
        <f t="shared" si="5"/>
        <v>49</v>
      </c>
      <c r="P24" s="23">
        <v>6</v>
      </c>
      <c r="Q24" s="23"/>
      <c r="R24" s="23">
        <v>8</v>
      </c>
      <c r="S24" s="23">
        <v>9</v>
      </c>
      <c r="T24" s="23">
        <v>49</v>
      </c>
      <c r="U24" s="24">
        <f t="shared" si="6"/>
        <v>2</v>
      </c>
      <c r="V24" s="23"/>
      <c r="W24" s="23"/>
      <c r="X24" s="23"/>
      <c r="Y24" s="23"/>
      <c r="Z24" s="23"/>
      <c r="AA24" s="24">
        <f t="shared" si="7"/>
        <v>0</v>
      </c>
      <c r="AB24" s="23"/>
      <c r="AC24" s="23"/>
      <c r="AD24" s="23"/>
      <c r="AE24" s="23"/>
      <c r="AF24" s="23"/>
      <c r="AG24" s="24">
        <f t="shared" si="8"/>
        <v>0</v>
      </c>
      <c r="AH24" s="23"/>
      <c r="AI24" s="23"/>
      <c r="AJ24" s="23"/>
      <c r="AK24" s="23"/>
      <c r="AL24" s="23"/>
      <c r="AM24" s="24">
        <f t="shared" si="9"/>
        <v>0</v>
      </c>
      <c r="AN24" s="23"/>
      <c r="AO24" s="23"/>
      <c r="AP24" s="23"/>
      <c r="AQ24" s="23"/>
      <c r="AR24" s="23"/>
      <c r="AS24" s="24">
        <f t="shared" si="10"/>
        <v>0</v>
      </c>
      <c r="AU24" s="8"/>
    </row>
    <row r="25" spans="1:47" ht="21" customHeight="1" x14ac:dyDescent="0.25">
      <c r="A25" s="17" t="s">
        <v>103</v>
      </c>
      <c r="B25" s="34" t="s">
        <v>102</v>
      </c>
      <c r="C25" s="35"/>
      <c r="D25" s="36">
        <v>2</v>
      </c>
      <c r="E25" s="36"/>
      <c r="F25" s="36"/>
      <c r="G25" s="36">
        <v>2</v>
      </c>
      <c r="H25" s="21">
        <f t="shared" si="2"/>
        <v>2</v>
      </c>
      <c r="I25" s="21">
        <f t="shared" si="3"/>
        <v>72</v>
      </c>
      <c r="J25" s="22">
        <f t="shared" si="4"/>
        <v>12</v>
      </c>
      <c r="K25" s="22">
        <f t="shared" si="5"/>
        <v>4</v>
      </c>
      <c r="L25" s="22">
        <f t="shared" si="5"/>
        <v>0</v>
      </c>
      <c r="M25" s="22">
        <f t="shared" si="5"/>
        <v>4</v>
      </c>
      <c r="N25" s="22">
        <f t="shared" si="5"/>
        <v>4</v>
      </c>
      <c r="O25" s="22">
        <f t="shared" si="5"/>
        <v>60</v>
      </c>
      <c r="P25" s="37"/>
      <c r="Q25" s="37"/>
      <c r="R25" s="37"/>
      <c r="S25" s="37"/>
      <c r="T25" s="37"/>
      <c r="U25" s="24">
        <f t="shared" si="6"/>
        <v>0</v>
      </c>
      <c r="V25" s="37">
        <v>4</v>
      </c>
      <c r="W25" s="37"/>
      <c r="X25" s="37">
        <v>4</v>
      </c>
      <c r="Y25" s="37">
        <v>4</v>
      </c>
      <c r="Z25" s="37">
        <v>60</v>
      </c>
      <c r="AA25" s="24">
        <f t="shared" si="7"/>
        <v>2</v>
      </c>
      <c r="AB25" s="37"/>
      <c r="AC25" s="37"/>
      <c r="AD25" s="37"/>
      <c r="AE25" s="37"/>
      <c r="AF25" s="37"/>
      <c r="AG25" s="24">
        <f t="shared" si="8"/>
        <v>0</v>
      </c>
      <c r="AH25" s="37"/>
      <c r="AI25" s="37"/>
      <c r="AJ25" s="37"/>
      <c r="AK25" s="37"/>
      <c r="AL25" s="37"/>
      <c r="AM25" s="24">
        <f t="shared" si="9"/>
        <v>0</v>
      </c>
      <c r="AN25" s="37"/>
      <c r="AO25" s="37"/>
      <c r="AP25" s="37"/>
      <c r="AQ25" s="37"/>
      <c r="AR25" s="37"/>
      <c r="AS25" s="24">
        <f t="shared" si="10"/>
        <v>0</v>
      </c>
    </row>
    <row r="26" spans="1:47" ht="21" customHeight="1" x14ac:dyDescent="0.25">
      <c r="A26" s="17" t="s">
        <v>105</v>
      </c>
      <c r="B26" s="34" t="s">
        <v>104</v>
      </c>
      <c r="C26" s="35"/>
      <c r="D26" s="36">
        <v>2</v>
      </c>
      <c r="E26" s="36"/>
      <c r="F26" s="36"/>
      <c r="G26" s="36">
        <v>2</v>
      </c>
      <c r="H26" s="21">
        <f t="shared" si="2"/>
        <v>2</v>
      </c>
      <c r="I26" s="21">
        <f t="shared" si="3"/>
        <v>72</v>
      </c>
      <c r="J26" s="22">
        <f t="shared" si="4"/>
        <v>14</v>
      </c>
      <c r="K26" s="22">
        <f t="shared" si="5"/>
        <v>6</v>
      </c>
      <c r="L26" s="22">
        <f t="shared" si="5"/>
        <v>0</v>
      </c>
      <c r="M26" s="22">
        <f t="shared" si="5"/>
        <v>4</v>
      </c>
      <c r="N26" s="22">
        <f t="shared" si="5"/>
        <v>4</v>
      </c>
      <c r="O26" s="22">
        <f t="shared" si="5"/>
        <v>58</v>
      </c>
      <c r="P26" s="37"/>
      <c r="Q26" s="37"/>
      <c r="R26" s="37"/>
      <c r="S26" s="37"/>
      <c r="T26" s="37"/>
      <c r="U26" s="24">
        <f t="shared" si="6"/>
        <v>0</v>
      </c>
      <c r="V26" s="37">
        <v>6</v>
      </c>
      <c r="W26" s="37"/>
      <c r="X26" s="37">
        <v>4</v>
      </c>
      <c r="Y26" s="37">
        <v>4</v>
      </c>
      <c r="Z26" s="37">
        <v>58</v>
      </c>
      <c r="AA26" s="24">
        <f t="shared" si="7"/>
        <v>2</v>
      </c>
      <c r="AB26" s="37"/>
      <c r="AC26" s="37"/>
      <c r="AD26" s="37"/>
      <c r="AE26" s="37"/>
      <c r="AF26" s="37"/>
      <c r="AG26" s="24">
        <f t="shared" si="8"/>
        <v>0</v>
      </c>
      <c r="AH26" s="37"/>
      <c r="AI26" s="37"/>
      <c r="AJ26" s="37"/>
      <c r="AK26" s="37"/>
      <c r="AL26" s="37"/>
      <c r="AM26" s="24">
        <f t="shared" si="9"/>
        <v>0</v>
      </c>
      <c r="AN26" s="37"/>
      <c r="AO26" s="37"/>
      <c r="AP26" s="37"/>
      <c r="AQ26" s="37"/>
      <c r="AR26" s="37"/>
      <c r="AS26" s="24">
        <f t="shared" si="10"/>
        <v>0</v>
      </c>
    </row>
    <row r="27" spans="1:47" ht="21" customHeight="1" x14ac:dyDescent="0.25">
      <c r="A27" s="17" t="s">
        <v>107</v>
      </c>
      <c r="B27" s="34" t="s">
        <v>106</v>
      </c>
      <c r="C27" s="35">
        <v>1</v>
      </c>
      <c r="D27" s="36"/>
      <c r="E27" s="36"/>
      <c r="F27" s="36"/>
      <c r="G27" s="36">
        <v>1</v>
      </c>
      <c r="H27" s="21">
        <f t="shared" si="2"/>
        <v>2</v>
      </c>
      <c r="I27" s="21">
        <f t="shared" si="3"/>
        <v>72</v>
      </c>
      <c r="J27" s="22">
        <f t="shared" si="4"/>
        <v>21</v>
      </c>
      <c r="K27" s="22">
        <f t="shared" si="5"/>
        <v>6</v>
      </c>
      <c r="L27" s="22">
        <f t="shared" si="5"/>
        <v>0</v>
      </c>
      <c r="M27" s="22">
        <f t="shared" si="5"/>
        <v>6</v>
      </c>
      <c r="N27" s="22">
        <f t="shared" si="5"/>
        <v>9</v>
      </c>
      <c r="O27" s="22">
        <f t="shared" si="5"/>
        <v>51</v>
      </c>
      <c r="P27" s="37">
        <v>6</v>
      </c>
      <c r="Q27" s="37"/>
      <c r="R27" s="37">
        <v>6</v>
      </c>
      <c r="S27" s="37">
        <v>9</v>
      </c>
      <c r="T27" s="37">
        <v>51</v>
      </c>
      <c r="U27" s="24">
        <f t="shared" si="6"/>
        <v>2</v>
      </c>
      <c r="V27" s="37"/>
      <c r="W27" s="37"/>
      <c r="X27" s="37"/>
      <c r="Y27" s="37"/>
      <c r="Z27" s="37"/>
      <c r="AA27" s="24">
        <f t="shared" si="7"/>
        <v>0</v>
      </c>
      <c r="AB27" s="37"/>
      <c r="AC27" s="37"/>
      <c r="AD27" s="37"/>
      <c r="AE27" s="37"/>
      <c r="AF27" s="37"/>
      <c r="AG27" s="24">
        <f t="shared" si="8"/>
        <v>0</v>
      </c>
      <c r="AH27" s="37"/>
      <c r="AI27" s="37"/>
      <c r="AJ27" s="37"/>
      <c r="AK27" s="37"/>
      <c r="AL27" s="37"/>
      <c r="AM27" s="24">
        <f t="shared" si="9"/>
        <v>0</v>
      </c>
      <c r="AN27" s="37"/>
      <c r="AO27" s="37"/>
      <c r="AP27" s="37"/>
      <c r="AQ27" s="37"/>
      <c r="AR27" s="37"/>
      <c r="AS27" s="24">
        <f t="shared" si="10"/>
        <v>0</v>
      </c>
    </row>
    <row r="28" spans="1:47" ht="21" customHeight="1" x14ac:dyDescent="0.25">
      <c r="A28" s="17" t="s">
        <v>110</v>
      </c>
      <c r="B28" s="34" t="s">
        <v>108</v>
      </c>
      <c r="C28" s="35"/>
      <c r="D28" s="36">
        <v>3</v>
      </c>
      <c r="E28" s="36"/>
      <c r="F28" s="36"/>
      <c r="G28" s="36">
        <v>3</v>
      </c>
      <c r="H28" s="21">
        <f t="shared" si="2"/>
        <v>3</v>
      </c>
      <c r="I28" s="21">
        <f t="shared" si="3"/>
        <v>108</v>
      </c>
      <c r="J28" s="22">
        <f t="shared" si="4"/>
        <v>16</v>
      </c>
      <c r="K28" s="22">
        <f t="shared" si="5"/>
        <v>0</v>
      </c>
      <c r="L28" s="22">
        <f t="shared" si="5"/>
        <v>12</v>
      </c>
      <c r="M28" s="22">
        <f t="shared" si="5"/>
        <v>0</v>
      </c>
      <c r="N28" s="22">
        <f t="shared" si="5"/>
        <v>4</v>
      </c>
      <c r="O28" s="22">
        <f t="shared" si="5"/>
        <v>92</v>
      </c>
      <c r="P28" s="37"/>
      <c r="Q28" s="37"/>
      <c r="R28" s="37"/>
      <c r="S28" s="37"/>
      <c r="T28" s="37"/>
      <c r="U28" s="24">
        <f t="shared" si="6"/>
        <v>0</v>
      </c>
      <c r="V28" s="37"/>
      <c r="W28" s="37"/>
      <c r="X28" s="37"/>
      <c r="Y28" s="37"/>
      <c r="Z28" s="37"/>
      <c r="AA28" s="24">
        <f t="shared" si="7"/>
        <v>0</v>
      </c>
      <c r="AB28" s="37"/>
      <c r="AC28" s="37">
        <v>12</v>
      </c>
      <c r="AD28" s="37"/>
      <c r="AE28" s="37">
        <v>4</v>
      </c>
      <c r="AF28" s="37">
        <v>92</v>
      </c>
      <c r="AG28" s="24">
        <f t="shared" si="8"/>
        <v>3</v>
      </c>
      <c r="AH28" s="37"/>
      <c r="AI28" s="37"/>
      <c r="AJ28" s="37"/>
      <c r="AK28" s="37"/>
      <c r="AL28" s="37"/>
      <c r="AM28" s="24">
        <f t="shared" si="9"/>
        <v>0</v>
      </c>
      <c r="AN28" s="37"/>
      <c r="AO28" s="37"/>
      <c r="AP28" s="37"/>
      <c r="AQ28" s="37"/>
      <c r="AR28" s="37"/>
      <c r="AS28" s="24">
        <f t="shared" si="10"/>
        <v>0</v>
      </c>
    </row>
    <row r="29" spans="1:47" ht="28.5" customHeight="1" x14ac:dyDescent="0.25">
      <c r="A29" s="17" t="s">
        <v>112</v>
      </c>
      <c r="B29" s="34" t="s">
        <v>111</v>
      </c>
      <c r="C29" s="35">
        <v>2</v>
      </c>
      <c r="D29" s="36"/>
      <c r="E29" s="36"/>
      <c r="F29" s="36"/>
      <c r="G29" s="36">
        <v>2</v>
      </c>
      <c r="H29" s="21">
        <f t="shared" si="2"/>
        <v>3</v>
      </c>
      <c r="I29" s="21">
        <f t="shared" si="3"/>
        <v>108</v>
      </c>
      <c r="J29" s="22">
        <f t="shared" si="4"/>
        <v>15</v>
      </c>
      <c r="K29" s="22">
        <f t="shared" si="5"/>
        <v>2</v>
      </c>
      <c r="L29" s="22">
        <f t="shared" si="5"/>
        <v>0</v>
      </c>
      <c r="M29" s="22">
        <f t="shared" si="5"/>
        <v>4</v>
      </c>
      <c r="N29" s="22">
        <f t="shared" si="5"/>
        <v>9</v>
      </c>
      <c r="O29" s="22">
        <f t="shared" si="5"/>
        <v>93</v>
      </c>
      <c r="P29" s="37"/>
      <c r="Q29" s="37"/>
      <c r="R29" s="37"/>
      <c r="S29" s="37"/>
      <c r="T29" s="37"/>
      <c r="U29" s="24">
        <f t="shared" si="6"/>
        <v>0</v>
      </c>
      <c r="V29" s="37">
        <v>2</v>
      </c>
      <c r="W29" s="37"/>
      <c r="X29" s="37">
        <v>4</v>
      </c>
      <c r="Y29" s="37">
        <v>9</v>
      </c>
      <c r="Z29" s="37">
        <v>93</v>
      </c>
      <c r="AA29" s="24">
        <f t="shared" si="7"/>
        <v>3</v>
      </c>
      <c r="AB29" s="37"/>
      <c r="AC29" s="37"/>
      <c r="AD29" s="37"/>
      <c r="AE29" s="37"/>
      <c r="AF29" s="37"/>
      <c r="AG29" s="24">
        <f t="shared" si="8"/>
        <v>0</v>
      </c>
      <c r="AH29" s="37"/>
      <c r="AI29" s="37"/>
      <c r="AJ29" s="37"/>
      <c r="AK29" s="37"/>
      <c r="AL29" s="37"/>
      <c r="AM29" s="24">
        <f t="shared" si="9"/>
        <v>0</v>
      </c>
      <c r="AN29" s="37"/>
      <c r="AO29" s="37"/>
      <c r="AP29" s="37"/>
      <c r="AQ29" s="37"/>
      <c r="AR29" s="37"/>
      <c r="AS29" s="24">
        <f t="shared" si="10"/>
        <v>0</v>
      </c>
    </row>
    <row r="30" spans="1:47" ht="21" customHeight="1" x14ac:dyDescent="0.25">
      <c r="A30" s="17" t="s">
        <v>114</v>
      </c>
      <c r="B30" s="34" t="s">
        <v>113</v>
      </c>
      <c r="C30" s="35"/>
      <c r="D30" s="36">
        <v>1</v>
      </c>
      <c r="E30" s="36"/>
      <c r="F30" s="36"/>
      <c r="G30" s="36">
        <v>1</v>
      </c>
      <c r="H30" s="21">
        <f t="shared" si="2"/>
        <v>2</v>
      </c>
      <c r="I30" s="21">
        <f t="shared" si="3"/>
        <v>72</v>
      </c>
      <c r="J30" s="22">
        <f t="shared" si="4"/>
        <v>12</v>
      </c>
      <c r="K30" s="22">
        <f t="shared" si="5"/>
        <v>4</v>
      </c>
      <c r="L30" s="22">
        <f t="shared" si="5"/>
        <v>0</v>
      </c>
      <c r="M30" s="22">
        <f t="shared" si="5"/>
        <v>4</v>
      </c>
      <c r="N30" s="22">
        <f t="shared" si="5"/>
        <v>4</v>
      </c>
      <c r="O30" s="22">
        <f t="shared" si="5"/>
        <v>60</v>
      </c>
      <c r="P30" s="37">
        <v>4</v>
      </c>
      <c r="Q30" s="37"/>
      <c r="R30" s="37">
        <v>4</v>
      </c>
      <c r="S30" s="37">
        <v>4</v>
      </c>
      <c r="T30" s="37">
        <v>60</v>
      </c>
      <c r="U30" s="24">
        <f t="shared" si="6"/>
        <v>2</v>
      </c>
      <c r="V30" s="37"/>
      <c r="W30" s="37"/>
      <c r="X30" s="37"/>
      <c r="Y30" s="37"/>
      <c r="Z30" s="37"/>
      <c r="AA30" s="24">
        <f t="shared" si="7"/>
        <v>0</v>
      </c>
      <c r="AB30" s="37"/>
      <c r="AC30" s="37"/>
      <c r="AD30" s="37"/>
      <c r="AE30" s="37"/>
      <c r="AF30" s="37"/>
      <c r="AG30" s="24">
        <f t="shared" si="8"/>
        <v>0</v>
      </c>
      <c r="AH30" s="37"/>
      <c r="AI30" s="37"/>
      <c r="AJ30" s="37"/>
      <c r="AK30" s="37"/>
      <c r="AL30" s="37"/>
      <c r="AM30" s="24">
        <f t="shared" si="9"/>
        <v>0</v>
      </c>
      <c r="AN30" s="37"/>
      <c r="AO30" s="37"/>
      <c r="AP30" s="37"/>
      <c r="AQ30" s="37"/>
      <c r="AR30" s="37"/>
      <c r="AS30" s="24">
        <f t="shared" si="10"/>
        <v>0</v>
      </c>
    </row>
    <row r="31" spans="1:47" ht="21" customHeight="1" x14ac:dyDescent="0.25">
      <c r="A31" s="17" t="s">
        <v>116</v>
      </c>
      <c r="B31" s="34" t="s">
        <v>115</v>
      </c>
      <c r="C31" s="35">
        <v>1</v>
      </c>
      <c r="D31" s="36"/>
      <c r="E31" s="36"/>
      <c r="F31" s="36"/>
      <c r="G31" s="36">
        <v>1</v>
      </c>
      <c r="H31" s="21">
        <f t="shared" si="2"/>
        <v>3</v>
      </c>
      <c r="I31" s="21">
        <f t="shared" si="3"/>
        <v>108</v>
      </c>
      <c r="J31" s="22">
        <f t="shared" si="4"/>
        <v>17</v>
      </c>
      <c r="K31" s="22">
        <f t="shared" si="5"/>
        <v>4</v>
      </c>
      <c r="L31" s="22">
        <f t="shared" si="5"/>
        <v>0</v>
      </c>
      <c r="M31" s="22">
        <f t="shared" si="5"/>
        <v>4</v>
      </c>
      <c r="N31" s="22">
        <f t="shared" si="5"/>
        <v>9</v>
      </c>
      <c r="O31" s="22">
        <f t="shared" si="5"/>
        <v>91</v>
      </c>
      <c r="P31" s="37">
        <v>4</v>
      </c>
      <c r="Q31" s="37"/>
      <c r="R31" s="37">
        <v>4</v>
      </c>
      <c r="S31" s="37">
        <v>9</v>
      </c>
      <c r="T31" s="37">
        <v>91</v>
      </c>
      <c r="U31" s="24">
        <f t="shared" si="6"/>
        <v>3</v>
      </c>
      <c r="V31" s="37"/>
      <c r="W31" s="37"/>
      <c r="X31" s="37"/>
      <c r="Y31" s="37"/>
      <c r="Z31" s="37"/>
      <c r="AA31" s="24">
        <f t="shared" si="7"/>
        <v>0</v>
      </c>
      <c r="AB31" s="37"/>
      <c r="AC31" s="37"/>
      <c r="AD31" s="37"/>
      <c r="AE31" s="37"/>
      <c r="AF31" s="37"/>
      <c r="AG31" s="24">
        <f t="shared" si="8"/>
        <v>0</v>
      </c>
      <c r="AH31" s="37"/>
      <c r="AI31" s="37"/>
      <c r="AJ31" s="37"/>
      <c r="AK31" s="37"/>
      <c r="AL31" s="37"/>
      <c r="AM31" s="24">
        <f t="shared" si="9"/>
        <v>0</v>
      </c>
      <c r="AN31" s="37"/>
      <c r="AO31" s="37"/>
      <c r="AP31" s="37"/>
      <c r="AQ31" s="37"/>
      <c r="AR31" s="37"/>
      <c r="AS31" s="24">
        <f t="shared" si="10"/>
        <v>0</v>
      </c>
    </row>
    <row r="32" spans="1:47" ht="21" customHeight="1" x14ac:dyDescent="0.25">
      <c r="A32" s="17" t="s">
        <v>118</v>
      </c>
      <c r="B32" s="34" t="s">
        <v>117</v>
      </c>
      <c r="C32" s="35">
        <v>4</v>
      </c>
      <c r="D32" s="36">
        <v>3</v>
      </c>
      <c r="E32" s="36"/>
      <c r="F32" s="36"/>
      <c r="G32" s="36">
        <v>23</v>
      </c>
      <c r="H32" s="21">
        <f t="shared" si="2"/>
        <v>6</v>
      </c>
      <c r="I32" s="21">
        <f t="shared" si="3"/>
        <v>216</v>
      </c>
      <c r="J32" s="22">
        <f t="shared" si="4"/>
        <v>43</v>
      </c>
      <c r="K32" s="22">
        <f t="shared" si="5"/>
        <v>12</v>
      </c>
      <c r="L32" s="22">
        <f t="shared" si="5"/>
        <v>0</v>
      </c>
      <c r="M32" s="22">
        <f t="shared" si="5"/>
        <v>18</v>
      </c>
      <c r="N32" s="22">
        <f t="shared" si="5"/>
        <v>13</v>
      </c>
      <c r="O32" s="22">
        <f t="shared" si="5"/>
        <v>173</v>
      </c>
      <c r="P32" s="37"/>
      <c r="Q32" s="37"/>
      <c r="R32" s="37"/>
      <c r="S32" s="37"/>
      <c r="T32" s="37"/>
      <c r="U32" s="24">
        <f t="shared" si="6"/>
        <v>0</v>
      </c>
      <c r="V32" s="37">
        <v>2</v>
      </c>
      <c r="W32" s="37"/>
      <c r="X32" s="37">
        <v>4</v>
      </c>
      <c r="Y32" s="37"/>
      <c r="Z32" s="37">
        <v>66</v>
      </c>
      <c r="AA32" s="24">
        <f t="shared" si="7"/>
        <v>2</v>
      </c>
      <c r="AB32" s="37">
        <v>4</v>
      </c>
      <c r="AC32" s="37"/>
      <c r="AD32" s="37">
        <v>6</v>
      </c>
      <c r="AE32" s="37">
        <v>4</v>
      </c>
      <c r="AF32" s="37">
        <v>58</v>
      </c>
      <c r="AG32" s="24">
        <f t="shared" si="8"/>
        <v>2</v>
      </c>
      <c r="AH32" s="37">
        <v>6</v>
      </c>
      <c r="AI32" s="37"/>
      <c r="AJ32" s="37">
        <v>8</v>
      </c>
      <c r="AK32" s="37">
        <v>9</v>
      </c>
      <c r="AL32" s="37">
        <v>49</v>
      </c>
      <c r="AM32" s="24">
        <f t="shared" si="9"/>
        <v>2</v>
      </c>
      <c r="AN32" s="37"/>
      <c r="AO32" s="37"/>
      <c r="AP32" s="37"/>
      <c r="AQ32" s="37"/>
      <c r="AR32" s="37"/>
      <c r="AS32" s="24">
        <f t="shared" si="10"/>
        <v>0</v>
      </c>
    </row>
    <row r="33" spans="1:45" ht="21" customHeight="1" x14ac:dyDescent="0.25">
      <c r="A33" s="17" t="s">
        <v>120</v>
      </c>
      <c r="B33" s="34" t="s">
        <v>119</v>
      </c>
      <c r="C33" s="35">
        <v>4</v>
      </c>
      <c r="D33" s="36">
        <v>3</v>
      </c>
      <c r="E33" s="36"/>
      <c r="F33" s="36"/>
      <c r="G33" s="36">
        <v>34</v>
      </c>
      <c r="H33" s="21">
        <f t="shared" si="2"/>
        <v>4</v>
      </c>
      <c r="I33" s="21">
        <f t="shared" si="3"/>
        <v>144</v>
      </c>
      <c r="J33" s="22">
        <f t="shared" si="4"/>
        <v>37</v>
      </c>
      <c r="K33" s="22">
        <f t="shared" si="5"/>
        <v>10</v>
      </c>
      <c r="L33" s="22">
        <f t="shared" si="5"/>
        <v>0</v>
      </c>
      <c r="M33" s="22">
        <f t="shared" si="5"/>
        <v>14</v>
      </c>
      <c r="N33" s="22">
        <f t="shared" si="5"/>
        <v>13</v>
      </c>
      <c r="O33" s="22">
        <f t="shared" si="5"/>
        <v>107</v>
      </c>
      <c r="P33" s="37"/>
      <c r="Q33" s="37"/>
      <c r="R33" s="37"/>
      <c r="S33" s="37"/>
      <c r="T33" s="37"/>
      <c r="U33" s="24">
        <f t="shared" si="6"/>
        <v>0</v>
      </c>
      <c r="V33" s="37"/>
      <c r="W33" s="37"/>
      <c r="X33" s="37"/>
      <c r="Y33" s="37"/>
      <c r="Z33" s="37"/>
      <c r="AA33" s="24">
        <f t="shared" si="7"/>
        <v>0</v>
      </c>
      <c r="AB33" s="37">
        <v>4</v>
      </c>
      <c r="AC33" s="37"/>
      <c r="AD33" s="37">
        <v>6</v>
      </c>
      <c r="AE33" s="37">
        <v>4</v>
      </c>
      <c r="AF33" s="37">
        <v>58</v>
      </c>
      <c r="AG33" s="24">
        <f t="shared" si="8"/>
        <v>2</v>
      </c>
      <c r="AH33" s="37">
        <v>6</v>
      </c>
      <c r="AI33" s="37"/>
      <c r="AJ33" s="37">
        <v>8</v>
      </c>
      <c r="AK33" s="37">
        <v>9</v>
      </c>
      <c r="AL33" s="37">
        <v>49</v>
      </c>
      <c r="AM33" s="24">
        <f t="shared" si="9"/>
        <v>2</v>
      </c>
      <c r="AN33" s="37"/>
      <c r="AO33" s="37"/>
      <c r="AP33" s="37"/>
      <c r="AQ33" s="37"/>
      <c r="AR33" s="37"/>
      <c r="AS33" s="24">
        <f t="shared" si="10"/>
        <v>0</v>
      </c>
    </row>
    <row r="34" spans="1:45" ht="24.75" customHeight="1" x14ac:dyDescent="0.25">
      <c r="A34" s="17" t="s">
        <v>122</v>
      </c>
      <c r="B34" s="34" t="s">
        <v>121</v>
      </c>
      <c r="C34" s="35">
        <v>4</v>
      </c>
      <c r="D34" s="36">
        <v>3</v>
      </c>
      <c r="E34" s="36"/>
      <c r="F34" s="36">
        <v>4</v>
      </c>
      <c r="G34" s="36">
        <v>3</v>
      </c>
      <c r="H34" s="21">
        <f t="shared" si="2"/>
        <v>7</v>
      </c>
      <c r="I34" s="21">
        <f t="shared" si="3"/>
        <v>252</v>
      </c>
      <c r="J34" s="22">
        <f t="shared" si="4"/>
        <v>35</v>
      </c>
      <c r="K34" s="22">
        <f t="shared" si="5"/>
        <v>10</v>
      </c>
      <c r="L34" s="22">
        <f t="shared" si="5"/>
        <v>0</v>
      </c>
      <c r="M34" s="22">
        <f t="shared" si="5"/>
        <v>12</v>
      </c>
      <c r="N34" s="22">
        <f t="shared" si="5"/>
        <v>13</v>
      </c>
      <c r="O34" s="22">
        <f t="shared" si="5"/>
        <v>217</v>
      </c>
      <c r="P34" s="37"/>
      <c r="Q34" s="37"/>
      <c r="R34" s="37"/>
      <c r="S34" s="37"/>
      <c r="T34" s="37"/>
      <c r="U34" s="24">
        <f t="shared" si="6"/>
        <v>0</v>
      </c>
      <c r="V34" s="37"/>
      <c r="W34" s="37"/>
      <c r="X34" s="37"/>
      <c r="Y34" s="37"/>
      <c r="Z34" s="37"/>
      <c r="AA34" s="24">
        <f t="shared" si="7"/>
        <v>0</v>
      </c>
      <c r="AB34" s="230">
        <v>4</v>
      </c>
      <c r="AC34" s="230"/>
      <c r="AD34" s="230">
        <v>6</v>
      </c>
      <c r="AE34" s="230">
        <v>4</v>
      </c>
      <c r="AF34" s="230">
        <v>58</v>
      </c>
      <c r="AG34" s="24">
        <f t="shared" ref="AG34" si="11">SUM(AB34:AF34)/36</f>
        <v>2</v>
      </c>
      <c r="AH34" s="230">
        <v>6</v>
      </c>
      <c r="AI34" s="230"/>
      <c r="AJ34" s="230">
        <v>6</v>
      </c>
      <c r="AK34" s="230">
        <v>9</v>
      </c>
      <c r="AL34" s="230">
        <v>159</v>
      </c>
      <c r="AM34" s="24">
        <f t="shared" si="9"/>
        <v>5</v>
      </c>
      <c r="AN34" s="37"/>
      <c r="AO34" s="37"/>
      <c r="AP34" s="37"/>
      <c r="AQ34" s="37"/>
      <c r="AR34" s="37"/>
      <c r="AS34" s="24">
        <f t="shared" si="10"/>
        <v>0</v>
      </c>
    </row>
    <row r="35" spans="1:45" ht="24.75" customHeight="1" x14ac:dyDescent="0.25">
      <c r="A35" s="17" t="s">
        <v>124</v>
      </c>
      <c r="B35" s="34" t="s">
        <v>123</v>
      </c>
      <c r="C35" s="35">
        <v>2</v>
      </c>
      <c r="D35" s="36"/>
      <c r="E35" s="36"/>
      <c r="F35" s="36"/>
      <c r="G35" s="36">
        <v>3</v>
      </c>
      <c r="H35" s="21">
        <f t="shared" si="2"/>
        <v>4</v>
      </c>
      <c r="I35" s="21">
        <f t="shared" si="3"/>
        <v>144</v>
      </c>
      <c r="J35" s="22">
        <f t="shared" si="4"/>
        <v>17</v>
      </c>
      <c r="K35" s="22">
        <f t="shared" si="5"/>
        <v>4</v>
      </c>
      <c r="L35" s="22">
        <f t="shared" si="5"/>
        <v>0</v>
      </c>
      <c r="M35" s="22">
        <f t="shared" si="5"/>
        <v>4</v>
      </c>
      <c r="N35" s="22">
        <f t="shared" si="5"/>
        <v>9</v>
      </c>
      <c r="O35" s="22">
        <f t="shared" si="5"/>
        <v>127</v>
      </c>
      <c r="P35" s="37"/>
      <c r="Q35" s="37"/>
      <c r="R35" s="37"/>
      <c r="S35" s="37"/>
      <c r="T35" s="37"/>
      <c r="U35" s="24">
        <f t="shared" si="6"/>
        <v>0</v>
      </c>
      <c r="V35" s="230">
        <v>4</v>
      </c>
      <c r="W35" s="230"/>
      <c r="X35" s="230">
        <v>4</v>
      </c>
      <c r="Y35" s="230">
        <v>9</v>
      </c>
      <c r="Z35" s="230">
        <v>127</v>
      </c>
      <c r="AA35" s="24">
        <f t="shared" si="7"/>
        <v>4</v>
      </c>
      <c r="AB35" s="37"/>
      <c r="AC35" s="37"/>
      <c r="AD35" s="37"/>
      <c r="AE35" s="37"/>
      <c r="AF35" s="37"/>
      <c r="AG35" s="24">
        <f t="shared" si="8"/>
        <v>0</v>
      </c>
      <c r="AH35" s="37"/>
      <c r="AI35" s="37"/>
      <c r="AJ35" s="37"/>
      <c r="AK35" s="37"/>
      <c r="AL35" s="37"/>
      <c r="AM35" s="24">
        <f t="shared" si="9"/>
        <v>0</v>
      </c>
      <c r="AN35" s="37"/>
      <c r="AO35" s="37"/>
      <c r="AP35" s="37"/>
      <c r="AQ35" s="37"/>
      <c r="AR35" s="37"/>
      <c r="AS35" s="24">
        <f t="shared" si="10"/>
        <v>0</v>
      </c>
    </row>
    <row r="36" spans="1:45" ht="21" customHeight="1" x14ac:dyDescent="0.25">
      <c r="A36" s="17" t="s">
        <v>126</v>
      </c>
      <c r="B36" s="34" t="s">
        <v>125</v>
      </c>
      <c r="C36" s="35">
        <v>3</v>
      </c>
      <c r="D36" s="36"/>
      <c r="E36" s="36"/>
      <c r="F36" s="36"/>
      <c r="G36" s="36">
        <v>3</v>
      </c>
      <c r="H36" s="21">
        <f t="shared" si="2"/>
        <v>3</v>
      </c>
      <c r="I36" s="21">
        <f t="shared" si="3"/>
        <v>108</v>
      </c>
      <c r="J36" s="22">
        <f t="shared" si="4"/>
        <v>17</v>
      </c>
      <c r="K36" s="22">
        <f t="shared" si="5"/>
        <v>4</v>
      </c>
      <c r="L36" s="22">
        <f t="shared" si="5"/>
        <v>0</v>
      </c>
      <c r="M36" s="22">
        <f t="shared" si="5"/>
        <v>4</v>
      </c>
      <c r="N36" s="22">
        <f t="shared" si="5"/>
        <v>9</v>
      </c>
      <c r="O36" s="22">
        <f t="shared" si="5"/>
        <v>91</v>
      </c>
      <c r="P36" s="37"/>
      <c r="Q36" s="37"/>
      <c r="R36" s="37"/>
      <c r="S36" s="37"/>
      <c r="T36" s="37"/>
      <c r="U36" s="24">
        <f t="shared" si="6"/>
        <v>0</v>
      </c>
      <c r="V36" s="37"/>
      <c r="W36" s="37"/>
      <c r="X36" s="37"/>
      <c r="Y36" s="37"/>
      <c r="Z36" s="37"/>
      <c r="AA36" s="24">
        <f t="shared" si="7"/>
        <v>0</v>
      </c>
      <c r="AB36" s="37">
        <v>4</v>
      </c>
      <c r="AC36" s="37"/>
      <c r="AD36" s="37">
        <v>4</v>
      </c>
      <c r="AE36" s="37">
        <v>9</v>
      </c>
      <c r="AF36" s="37">
        <v>91</v>
      </c>
      <c r="AG36" s="24">
        <f t="shared" si="8"/>
        <v>3</v>
      </c>
      <c r="AH36" s="37"/>
      <c r="AI36" s="37"/>
      <c r="AJ36" s="37"/>
      <c r="AK36" s="37"/>
      <c r="AL36" s="37"/>
      <c r="AM36" s="24">
        <f t="shared" si="9"/>
        <v>0</v>
      </c>
      <c r="AN36" s="37"/>
      <c r="AO36" s="37"/>
      <c r="AP36" s="37"/>
      <c r="AQ36" s="37"/>
      <c r="AR36" s="37"/>
      <c r="AS36" s="24">
        <f t="shared" si="10"/>
        <v>0</v>
      </c>
    </row>
    <row r="37" spans="1:45" ht="34.5" customHeight="1" x14ac:dyDescent="0.25">
      <c r="A37" s="17" t="s">
        <v>128</v>
      </c>
      <c r="B37" s="34" t="s">
        <v>127</v>
      </c>
      <c r="C37" s="35">
        <v>5</v>
      </c>
      <c r="D37" s="36">
        <v>4</v>
      </c>
      <c r="E37" s="36"/>
      <c r="F37" s="36">
        <v>4</v>
      </c>
      <c r="G37" s="36">
        <v>5</v>
      </c>
      <c r="H37" s="21">
        <f t="shared" si="2"/>
        <v>5</v>
      </c>
      <c r="I37" s="21">
        <f t="shared" si="3"/>
        <v>180</v>
      </c>
      <c r="J37" s="22">
        <f t="shared" si="4"/>
        <v>37</v>
      </c>
      <c r="K37" s="22">
        <f t="shared" si="5"/>
        <v>10</v>
      </c>
      <c r="L37" s="22">
        <f t="shared" si="5"/>
        <v>0</v>
      </c>
      <c r="M37" s="22">
        <f t="shared" si="5"/>
        <v>14</v>
      </c>
      <c r="N37" s="22">
        <f t="shared" si="5"/>
        <v>13</v>
      </c>
      <c r="O37" s="22">
        <f t="shared" si="5"/>
        <v>143</v>
      </c>
      <c r="P37" s="37"/>
      <c r="Q37" s="37"/>
      <c r="R37" s="37"/>
      <c r="S37" s="37"/>
      <c r="T37" s="37"/>
      <c r="U37" s="24">
        <f t="shared" si="6"/>
        <v>0</v>
      </c>
      <c r="V37" s="37"/>
      <c r="W37" s="37"/>
      <c r="X37" s="37"/>
      <c r="Y37" s="37"/>
      <c r="Z37" s="37"/>
      <c r="AA37" s="24">
        <f t="shared" si="7"/>
        <v>0</v>
      </c>
      <c r="AB37" s="37"/>
      <c r="AC37" s="37"/>
      <c r="AD37" s="37"/>
      <c r="AE37" s="37"/>
      <c r="AF37" s="37"/>
      <c r="AG37" s="24">
        <f t="shared" si="8"/>
        <v>0</v>
      </c>
      <c r="AH37" s="37">
        <v>6</v>
      </c>
      <c r="AI37" s="37"/>
      <c r="AJ37" s="37">
        <v>8</v>
      </c>
      <c r="AK37" s="37">
        <v>4</v>
      </c>
      <c r="AL37" s="37">
        <v>90</v>
      </c>
      <c r="AM37" s="24">
        <f t="shared" si="9"/>
        <v>3</v>
      </c>
      <c r="AN37" s="37">
        <v>4</v>
      </c>
      <c r="AO37" s="37"/>
      <c r="AP37" s="37">
        <v>6</v>
      </c>
      <c r="AQ37" s="37">
        <v>9</v>
      </c>
      <c r="AR37" s="37">
        <v>53</v>
      </c>
      <c r="AS37" s="24">
        <f t="shared" si="10"/>
        <v>2</v>
      </c>
    </row>
    <row r="38" spans="1:45" ht="28.5" customHeight="1" x14ac:dyDescent="0.25">
      <c r="A38" s="17" t="s">
        <v>129</v>
      </c>
      <c r="B38" s="34" t="s">
        <v>130</v>
      </c>
      <c r="C38" s="35">
        <v>3</v>
      </c>
      <c r="D38" s="36">
        <v>2</v>
      </c>
      <c r="E38" s="36"/>
      <c r="F38" s="36"/>
      <c r="G38" s="36">
        <v>34</v>
      </c>
      <c r="H38" s="21">
        <f t="shared" si="2"/>
        <v>5</v>
      </c>
      <c r="I38" s="21">
        <f t="shared" si="3"/>
        <v>180</v>
      </c>
      <c r="J38" s="22">
        <f t="shared" si="4"/>
        <v>27</v>
      </c>
      <c r="K38" s="22">
        <f t="shared" si="5"/>
        <v>6</v>
      </c>
      <c r="L38" s="22">
        <f t="shared" si="5"/>
        <v>0</v>
      </c>
      <c r="M38" s="22">
        <f t="shared" si="5"/>
        <v>8</v>
      </c>
      <c r="N38" s="22">
        <f t="shared" si="5"/>
        <v>13</v>
      </c>
      <c r="O38" s="22">
        <f t="shared" si="5"/>
        <v>153</v>
      </c>
      <c r="P38" s="37"/>
      <c r="Q38" s="37"/>
      <c r="R38" s="37"/>
      <c r="S38" s="37"/>
      <c r="T38" s="37"/>
      <c r="U38" s="24">
        <f t="shared" si="6"/>
        <v>0</v>
      </c>
      <c r="V38" s="230">
        <v>2</v>
      </c>
      <c r="W38" s="230"/>
      <c r="X38" s="230">
        <v>4</v>
      </c>
      <c r="Y38" s="230">
        <v>4</v>
      </c>
      <c r="Z38" s="230">
        <v>62</v>
      </c>
      <c r="AA38" s="24">
        <f t="shared" ref="AA38" si="12">SUM(V38:Z38)/36</f>
        <v>2</v>
      </c>
      <c r="AB38" s="230">
        <v>4</v>
      </c>
      <c r="AC38" s="230"/>
      <c r="AD38" s="230">
        <v>4</v>
      </c>
      <c r="AE38" s="230">
        <v>9</v>
      </c>
      <c r="AF38" s="230">
        <v>91</v>
      </c>
      <c r="AG38" s="24">
        <f t="shared" si="8"/>
        <v>3</v>
      </c>
      <c r="AH38" s="37"/>
      <c r="AI38" s="37"/>
      <c r="AJ38" s="37"/>
      <c r="AK38" s="37"/>
      <c r="AL38" s="37"/>
      <c r="AM38" s="24">
        <f t="shared" si="9"/>
        <v>0</v>
      </c>
      <c r="AN38" s="37"/>
      <c r="AO38" s="37"/>
      <c r="AP38" s="37"/>
      <c r="AQ38" s="37"/>
      <c r="AR38" s="37"/>
      <c r="AS38" s="24">
        <f t="shared" si="10"/>
        <v>0</v>
      </c>
    </row>
    <row r="39" spans="1:45" ht="24" customHeight="1" x14ac:dyDescent="0.25">
      <c r="A39" s="17" t="s">
        <v>131</v>
      </c>
      <c r="B39" s="34" t="s">
        <v>132</v>
      </c>
      <c r="C39" s="35"/>
      <c r="D39" s="36">
        <v>4</v>
      </c>
      <c r="E39" s="36"/>
      <c r="F39" s="36"/>
      <c r="G39" s="36">
        <v>4</v>
      </c>
      <c r="H39" s="21">
        <f t="shared" si="2"/>
        <v>3</v>
      </c>
      <c r="I39" s="21">
        <f t="shared" si="3"/>
        <v>108</v>
      </c>
      <c r="J39" s="22">
        <f t="shared" si="4"/>
        <v>18</v>
      </c>
      <c r="K39" s="22">
        <f t="shared" si="5"/>
        <v>6</v>
      </c>
      <c r="L39" s="22">
        <f t="shared" si="5"/>
        <v>0</v>
      </c>
      <c r="M39" s="22">
        <f t="shared" si="5"/>
        <v>8</v>
      </c>
      <c r="N39" s="22">
        <f t="shared" si="5"/>
        <v>4</v>
      </c>
      <c r="O39" s="22">
        <f t="shared" si="5"/>
        <v>90</v>
      </c>
      <c r="P39" s="37"/>
      <c r="Q39" s="37"/>
      <c r="R39" s="37"/>
      <c r="S39" s="37"/>
      <c r="T39" s="37"/>
      <c r="U39" s="24">
        <f t="shared" si="6"/>
        <v>0</v>
      </c>
      <c r="V39" s="37"/>
      <c r="W39" s="37"/>
      <c r="X39" s="37"/>
      <c r="Y39" s="37"/>
      <c r="Z39" s="37"/>
      <c r="AA39" s="24">
        <f t="shared" si="7"/>
        <v>0</v>
      </c>
      <c r="AB39" s="37"/>
      <c r="AC39" s="37"/>
      <c r="AD39" s="37"/>
      <c r="AE39" s="37"/>
      <c r="AF39" s="37"/>
      <c r="AG39" s="24">
        <f t="shared" si="8"/>
        <v>0</v>
      </c>
      <c r="AH39" s="37">
        <v>6</v>
      </c>
      <c r="AI39" s="37"/>
      <c r="AJ39" s="37">
        <v>8</v>
      </c>
      <c r="AK39" s="37">
        <v>4</v>
      </c>
      <c r="AL39" s="37">
        <v>90</v>
      </c>
      <c r="AM39" s="24">
        <f t="shared" si="9"/>
        <v>3</v>
      </c>
      <c r="AN39" s="37"/>
      <c r="AO39" s="37"/>
      <c r="AP39" s="37"/>
      <c r="AQ39" s="37"/>
      <c r="AR39" s="37"/>
      <c r="AS39" s="24">
        <f t="shared" si="10"/>
        <v>0</v>
      </c>
    </row>
    <row r="40" spans="1:45" ht="21" customHeight="1" x14ac:dyDescent="0.25">
      <c r="A40" s="17" t="s">
        <v>133</v>
      </c>
      <c r="B40" s="34" t="s">
        <v>134</v>
      </c>
      <c r="C40" s="35">
        <v>3</v>
      </c>
      <c r="D40" s="36"/>
      <c r="E40" s="36"/>
      <c r="F40" s="36"/>
      <c r="G40" s="36">
        <v>3</v>
      </c>
      <c r="H40" s="21">
        <f t="shared" si="2"/>
        <v>3</v>
      </c>
      <c r="I40" s="21">
        <f t="shared" si="3"/>
        <v>108</v>
      </c>
      <c r="J40" s="22">
        <f t="shared" si="4"/>
        <v>19</v>
      </c>
      <c r="K40" s="22">
        <f t="shared" si="5"/>
        <v>4</v>
      </c>
      <c r="L40" s="22">
        <f t="shared" si="5"/>
        <v>0</v>
      </c>
      <c r="M40" s="22">
        <f t="shared" si="5"/>
        <v>6</v>
      </c>
      <c r="N40" s="22">
        <f t="shared" si="5"/>
        <v>9</v>
      </c>
      <c r="O40" s="22">
        <f t="shared" si="5"/>
        <v>89</v>
      </c>
      <c r="P40" s="37"/>
      <c r="Q40" s="37"/>
      <c r="R40" s="37"/>
      <c r="S40" s="37"/>
      <c r="T40" s="37"/>
      <c r="U40" s="24">
        <f t="shared" si="6"/>
        <v>0</v>
      </c>
      <c r="V40" s="37"/>
      <c r="W40" s="37"/>
      <c r="X40" s="37"/>
      <c r="Y40" s="37"/>
      <c r="Z40" s="37"/>
      <c r="AA40" s="24">
        <f t="shared" si="7"/>
        <v>0</v>
      </c>
      <c r="AB40" s="37">
        <v>4</v>
      </c>
      <c r="AC40" s="37"/>
      <c r="AD40" s="37">
        <v>6</v>
      </c>
      <c r="AE40" s="37">
        <v>9</v>
      </c>
      <c r="AF40" s="37">
        <v>89</v>
      </c>
      <c r="AG40" s="24">
        <f t="shared" si="8"/>
        <v>3</v>
      </c>
      <c r="AH40" s="37"/>
      <c r="AI40" s="37"/>
      <c r="AJ40" s="37"/>
      <c r="AK40" s="37"/>
      <c r="AL40" s="37"/>
      <c r="AM40" s="24">
        <f t="shared" si="9"/>
        <v>0</v>
      </c>
      <c r="AN40" s="37"/>
      <c r="AO40" s="37"/>
      <c r="AP40" s="37"/>
      <c r="AQ40" s="37"/>
      <c r="AR40" s="37"/>
      <c r="AS40" s="24">
        <f t="shared" si="10"/>
        <v>0</v>
      </c>
    </row>
    <row r="41" spans="1:45" ht="21" customHeight="1" x14ac:dyDescent="0.25">
      <c r="A41" s="17" t="s">
        <v>135</v>
      </c>
      <c r="B41" s="34" t="s">
        <v>138</v>
      </c>
      <c r="C41" s="35"/>
      <c r="D41" s="36">
        <v>5</v>
      </c>
      <c r="E41" s="36"/>
      <c r="F41" s="36"/>
      <c r="G41" s="36">
        <v>5</v>
      </c>
      <c r="H41" s="21">
        <f t="shared" si="2"/>
        <v>3</v>
      </c>
      <c r="I41" s="21">
        <f t="shared" si="3"/>
        <v>108</v>
      </c>
      <c r="J41" s="22">
        <f t="shared" si="4"/>
        <v>12</v>
      </c>
      <c r="K41" s="22">
        <f t="shared" si="5"/>
        <v>4</v>
      </c>
      <c r="L41" s="22">
        <f t="shared" si="5"/>
        <v>0</v>
      </c>
      <c r="M41" s="22">
        <f t="shared" si="5"/>
        <v>4</v>
      </c>
      <c r="N41" s="22">
        <f t="shared" si="5"/>
        <v>4</v>
      </c>
      <c r="O41" s="22">
        <f t="shared" si="5"/>
        <v>96</v>
      </c>
      <c r="P41" s="37"/>
      <c r="Q41" s="37"/>
      <c r="R41" s="37"/>
      <c r="S41" s="37"/>
      <c r="T41" s="37"/>
      <c r="U41" s="24">
        <f t="shared" si="6"/>
        <v>0</v>
      </c>
      <c r="V41" s="37"/>
      <c r="W41" s="37"/>
      <c r="X41" s="37"/>
      <c r="Y41" s="37"/>
      <c r="Z41" s="37"/>
      <c r="AA41" s="24">
        <f t="shared" si="7"/>
        <v>0</v>
      </c>
      <c r="AB41" s="37"/>
      <c r="AC41" s="37"/>
      <c r="AD41" s="37"/>
      <c r="AE41" s="37"/>
      <c r="AF41" s="37"/>
      <c r="AG41" s="24">
        <f t="shared" si="8"/>
        <v>0</v>
      </c>
      <c r="AH41" s="37"/>
      <c r="AI41" s="37"/>
      <c r="AJ41" s="37"/>
      <c r="AK41" s="37"/>
      <c r="AL41" s="37"/>
      <c r="AM41" s="24">
        <f t="shared" si="9"/>
        <v>0</v>
      </c>
      <c r="AN41" s="37">
        <v>4</v>
      </c>
      <c r="AO41" s="37"/>
      <c r="AP41" s="37">
        <v>4</v>
      </c>
      <c r="AQ41" s="37">
        <v>4</v>
      </c>
      <c r="AR41" s="37">
        <v>96</v>
      </c>
      <c r="AS41" s="24">
        <f t="shared" si="10"/>
        <v>3</v>
      </c>
    </row>
    <row r="42" spans="1:45" ht="23.25" customHeight="1" x14ac:dyDescent="0.25">
      <c r="A42" s="17" t="s">
        <v>137</v>
      </c>
      <c r="B42" s="34" t="s">
        <v>140</v>
      </c>
      <c r="C42" s="35"/>
      <c r="D42" s="36">
        <v>4</v>
      </c>
      <c r="E42" s="36"/>
      <c r="F42" s="36"/>
      <c r="G42" s="36">
        <v>4</v>
      </c>
      <c r="H42" s="21">
        <f t="shared" si="2"/>
        <v>6</v>
      </c>
      <c r="I42" s="21">
        <f t="shared" si="3"/>
        <v>216</v>
      </c>
      <c r="J42" s="22">
        <f t="shared" si="4"/>
        <v>18</v>
      </c>
      <c r="K42" s="22">
        <f t="shared" si="5"/>
        <v>6</v>
      </c>
      <c r="L42" s="22">
        <f t="shared" si="5"/>
        <v>0</v>
      </c>
      <c r="M42" s="22">
        <f t="shared" si="5"/>
        <v>8</v>
      </c>
      <c r="N42" s="22">
        <f t="shared" si="5"/>
        <v>4</v>
      </c>
      <c r="O42" s="22">
        <f t="shared" si="5"/>
        <v>198</v>
      </c>
      <c r="P42" s="37"/>
      <c r="Q42" s="37"/>
      <c r="R42" s="37"/>
      <c r="S42" s="37"/>
      <c r="T42" s="37"/>
      <c r="U42" s="24">
        <f t="shared" si="6"/>
        <v>0</v>
      </c>
      <c r="V42" s="37"/>
      <c r="W42" s="37"/>
      <c r="X42" s="37"/>
      <c r="Y42" s="37"/>
      <c r="Z42" s="37"/>
      <c r="AA42" s="24">
        <f t="shared" si="7"/>
        <v>0</v>
      </c>
      <c r="AB42" s="37"/>
      <c r="AC42" s="37"/>
      <c r="AD42" s="37"/>
      <c r="AE42" s="37"/>
      <c r="AF42" s="37"/>
      <c r="AG42" s="24">
        <f t="shared" si="8"/>
        <v>0</v>
      </c>
      <c r="AH42" s="37">
        <v>6</v>
      </c>
      <c r="AI42" s="37"/>
      <c r="AJ42" s="37">
        <v>8</v>
      </c>
      <c r="AK42" s="37">
        <v>4</v>
      </c>
      <c r="AL42" s="37">
        <v>198</v>
      </c>
      <c r="AM42" s="24">
        <f t="shared" si="9"/>
        <v>6</v>
      </c>
      <c r="AN42" s="37"/>
      <c r="AO42" s="37"/>
      <c r="AP42" s="37"/>
      <c r="AQ42" s="37"/>
      <c r="AR42" s="37"/>
      <c r="AS42" s="24">
        <f t="shared" si="10"/>
        <v>0</v>
      </c>
    </row>
    <row r="43" spans="1:45" ht="24" customHeight="1" x14ac:dyDescent="0.25">
      <c r="A43" s="17" t="s">
        <v>139</v>
      </c>
      <c r="B43" s="44" t="s">
        <v>150</v>
      </c>
      <c r="C43" s="35">
        <v>4</v>
      </c>
      <c r="D43" s="212"/>
      <c r="E43" s="212"/>
      <c r="F43" s="212"/>
      <c r="G43" s="212">
        <v>4</v>
      </c>
      <c r="H43" s="45">
        <f t="shared" si="2"/>
        <v>4</v>
      </c>
      <c r="I43" s="45">
        <f t="shared" si="3"/>
        <v>144</v>
      </c>
      <c r="J43" s="46">
        <f t="shared" si="4"/>
        <v>19</v>
      </c>
      <c r="K43" s="46">
        <f t="shared" si="5"/>
        <v>4</v>
      </c>
      <c r="L43" s="46">
        <f t="shared" si="5"/>
        <v>0</v>
      </c>
      <c r="M43" s="46">
        <f t="shared" si="5"/>
        <v>6</v>
      </c>
      <c r="N43" s="46">
        <f t="shared" si="5"/>
        <v>9</v>
      </c>
      <c r="O43" s="46">
        <f t="shared" si="5"/>
        <v>125</v>
      </c>
      <c r="P43" s="211"/>
      <c r="Q43" s="211"/>
      <c r="R43" s="211"/>
      <c r="S43" s="211"/>
      <c r="T43" s="211"/>
      <c r="U43" s="47">
        <f t="shared" si="6"/>
        <v>0</v>
      </c>
      <c r="V43" s="211"/>
      <c r="W43" s="211"/>
      <c r="X43" s="211"/>
      <c r="Y43" s="211"/>
      <c r="Z43" s="211"/>
      <c r="AA43" s="47">
        <f t="shared" si="7"/>
        <v>0</v>
      </c>
      <c r="AB43" s="211"/>
      <c r="AC43" s="211"/>
      <c r="AD43" s="211"/>
      <c r="AE43" s="211"/>
      <c r="AF43" s="211"/>
      <c r="AG43" s="47">
        <f t="shared" si="8"/>
        <v>0</v>
      </c>
      <c r="AH43" s="211">
        <v>4</v>
      </c>
      <c r="AI43" s="211"/>
      <c r="AJ43" s="211">
        <v>6</v>
      </c>
      <c r="AK43" s="211">
        <v>9</v>
      </c>
      <c r="AL43" s="211">
        <v>125</v>
      </c>
      <c r="AM43" s="47">
        <f t="shared" si="9"/>
        <v>4</v>
      </c>
      <c r="AN43" s="211"/>
      <c r="AO43" s="211"/>
      <c r="AP43" s="211"/>
      <c r="AQ43" s="211"/>
      <c r="AR43" s="211"/>
      <c r="AS43" s="47">
        <f t="shared" si="10"/>
        <v>0</v>
      </c>
    </row>
    <row r="44" spans="1:45" ht="21" customHeight="1" x14ac:dyDescent="0.25">
      <c r="A44" s="17" t="s">
        <v>315</v>
      </c>
      <c r="B44" s="44" t="s">
        <v>152</v>
      </c>
      <c r="C44" s="35">
        <v>3</v>
      </c>
      <c r="D44" s="212"/>
      <c r="E44" s="212"/>
      <c r="F44" s="212"/>
      <c r="G44" s="212">
        <v>3</v>
      </c>
      <c r="H44" s="45">
        <f t="shared" si="2"/>
        <v>4</v>
      </c>
      <c r="I44" s="45">
        <f t="shared" si="3"/>
        <v>144</v>
      </c>
      <c r="J44" s="46">
        <f t="shared" si="4"/>
        <v>17</v>
      </c>
      <c r="K44" s="46">
        <f t="shared" si="5"/>
        <v>4</v>
      </c>
      <c r="L44" s="46">
        <f t="shared" si="5"/>
        <v>0</v>
      </c>
      <c r="M44" s="46">
        <f t="shared" si="5"/>
        <v>4</v>
      </c>
      <c r="N44" s="46">
        <f t="shared" si="5"/>
        <v>9</v>
      </c>
      <c r="O44" s="46">
        <f t="shared" si="5"/>
        <v>127</v>
      </c>
      <c r="P44" s="211"/>
      <c r="Q44" s="211"/>
      <c r="R44" s="211"/>
      <c r="S44" s="211"/>
      <c r="T44" s="211"/>
      <c r="U44" s="47">
        <f t="shared" si="6"/>
        <v>0</v>
      </c>
      <c r="V44" s="211"/>
      <c r="W44" s="211"/>
      <c r="X44" s="211"/>
      <c r="Y44" s="211"/>
      <c r="Z44" s="211"/>
      <c r="AA44" s="47">
        <f t="shared" si="7"/>
        <v>0</v>
      </c>
      <c r="AB44" s="211">
        <v>4</v>
      </c>
      <c r="AC44" s="211"/>
      <c r="AD44" s="211">
        <v>4</v>
      </c>
      <c r="AE44" s="211">
        <v>9</v>
      </c>
      <c r="AF44" s="211">
        <v>127</v>
      </c>
      <c r="AG44" s="47">
        <f t="shared" si="8"/>
        <v>4</v>
      </c>
      <c r="AH44" s="211"/>
      <c r="AI44" s="211"/>
      <c r="AJ44" s="211"/>
      <c r="AK44" s="211"/>
      <c r="AL44" s="211"/>
      <c r="AM44" s="47">
        <f t="shared" si="9"/>
        <v>0</v>
      </c>
      <c r="AN44" s="211"/>
      <c r="AO44" s="211"/>
      <c r="AP44" s="211"/>
      <c r="AQ44" s="211"/>
      <c r="AR44" s="211"/>
      <c r="AS44" s="47">
        <f t="shared" si="10"/>
        <v>0</v>
      </c>
    </row>
    <row r="45" spans="1:45" ht="21" customHeight="1" x14ac:dyDescent="0.25">
      <c r="A45" s="17" t="s">
        <v>316</v>
      </c>
      <c r="B45" s="44" t="s">
        <v>156</v>
      </c>
      <c r="C45" s="35">
        <v>3</v>
      </c>
      <c r="D45" s="212"/>
      <c r="E45" s="212"/>
      <c r="F45" s="212"/>
      <c r="G45" s="212">
        <v>3</v>
      </c>
      <c r="H45" s="45">
        <f t="shared" si="2"/>
        <v>3</v>
      </c>
      <c r="I45" s="45">
        <f t="shared" si="3"/>
        <v>108</v>
      </c>
      <c r="J45" s="46">
        <f t="shared" si="4"/>
        <v>17</v>
      </c>
      <c r="K45" s="46">
        <f t="shared" si="5"/>
        <v>4</v>
      </c>
      <c r="L45" s="46">
        <f t="shared" si="5"/>
        <v>0</v>
      </c>
      <c r="M45" s="46">
        <f t="shared" si="5"/>
        <v>4</v>
      </c>
      <c r="N45" s="46">
        <f t="shared" si="5"/>
        <v>9</v>
      </c>
      <c r="O45" s="46">
        <f t="shared" si="5"/>
        <v>91</v>
      </c>
      <c r="P45" s="211"/>
      <c r="Q45" s="211"/>
      <c r="R45" s="211"/>
      <c r="S45" s="211"/>
      <c r="T45" s="211"/>
      <c r="U45" s="47">
        <f t="shared" si="6"/>
        <v>0</v>
      </c>
      <c r="V45" s="211"/>
      <c r="W45" s="211"/>
      <c r="X45" s="211"/>
      <c r="Y45" s="211"/>
      <c r="Z45" s="211"/>
      <c r="AA45" s="47">
        <f t="shared" si="7"/>
        <v>0</v>
      </c>
      <c r="AB45" s="211">
        <v>4</v>
      </c>
      <c r="AC45" s="211"/>
      <c r="AD45" s="211">
        <v>4</v>
      </c>
      <c r="AE45" s="211">
        <v>9</v>
      </c>
      <c r="AF45" s="211">
        <v>91</v>
      </c>
      <c r="AG45" s="47">
        <f t="shared" si="8"/>
        <v>3</v>
      </c>
      <c r="AH45" s="211"/>
      <c r="AI45" s="211"/>
      <c r="AJ45" s="211"/>
      <c r="AK45" s="211"/>
      <c r="AL45" s="211"/>
      <c r="AM45" s="47">
        <f t="shared" si="9"/>
        <v>0</v>
      </c>
      <c r="AN45" s="211"/>
      <c r="AO45" s="211"/>
      <c r="AP45" s="211"/>
      <c r="AQ45" s="211"/>
      <c r="AR45" s="211"/>
      <c r="AS45" s="47">
        <f t="shared" si="10"/>
        <v>0</v>
      </c>
    </row>
    <row r="46" spans="1:45" ht="21" customHeight="1" x14ac:dyDescent="0.25">
      <c r="A46" s="17" t="s">
        <v>326</v>
      </c>
      <c r="B46" s="44" t="s">
        <v>161</v>
      </c>
      <c r="C46" s="35"/>
      <c r="D46" s="212">
        <v>5</v>
      </c>
      <c r="E46" s="212"/>
      <c r="F46" s="212"/>
      <c r="G46" s="212">
        <v>5</v>
      </c>
      <c r="H46" s="45">
        <f t="shared" si="2"/>
        <v>3</v>
      </c>
      <c r="I46" s="45">
        <f t="shared" si="3"/>
        <v>108</v>
      </c>
      <c r="J46" s="46">
        <f t="shared" si="4"/>
        <v>12</v>
      </c>
      <c r="K46" s="46">
        <f t="shared" si="5"/>
        <v>4</v>
      </c>
      <c r="L46" s="46">
        <f t="shared" si="5"/>
        <v>0</v>
      </c>
      <c r="M46" s="46">
        <f t="shared" si="5"/>
        <v>4</v>
      </c>
      <c r="N46" s="46">
        <f t="shared" si="5"/>
        <v>4</v>
      </c>
      <c r="O46" s="46">
        <f t="shared" si="5"/>
        <v>96</v>
      </c>
      <c r="P46" s="211"/>
      <c r="Q46" s="211"/>
      <c r="R46" s="211"/>
      <c r="S46" s="211"/>
      <c r="T46" s="211"/>
      <c r="U46" s="47">
        <f t="shared" si="6"/>
        <v>0</v>
      </c>
      <c r="V46" s="211"/>
      <c r="W46" s="211"/>
      <c r="X46" s="211"/>
      <c r="Y46" s="211"/>
      <c r="Z46" s="211"/>
      <c r="AA46" s="47">
        <f t="shared" si="7"/>
        <v>0</v>
      </c>
      <c r="AB46" s="211"/>
      <c r="AC46" s="211"/>
      <c r="AD46" s="211"/>
      <c r="AE46" s="211"/>
      <c r="AF46" s="211"/>
      <c r="AG46" s="47">
        <f t="shared" si="8"/>
        <v>0</v>
      </c>
      <c r="AH46" s="211"/>
      <c r="AI46" s="211"/>
      <c r="AJ46" s="211"/>
      <c r="AK46" s="211"/>
      <c r="AL46" s="211"/>
      <c r="AM46" s="47">
        <f t="shared" si="9"/>
        <v>0</v>
      </c>
      <c r="AN46" s="211">
        <v>4</v>
      </c>
      <c r="AO46" s="211"/>
      <c r="AP46" s="211">
        <v>4</v>
      </c>
      <c r="AQ46" s="211">
        <v>4</v>
      </c>
      <c r="AR46" s="211">
        <v>96</v>
      </c>
      <c r="AS46" s="47">
        <f t="shared" si="10"/>
        <v>3</v>
      </c>
    </row>
    <row r="47" spans="1:45" ht="21" hidden="1" customHeight="1" x14ac:dyDescent="0.25">
      <c r="A47" s="33"/>
      <c r="B47" s="34"/>
      <c r="C47" s="35"/>
      <c r="D47" s="36"/>
      <c r="E47" s="36"/>
      <c r="F47" s="36"/>
      <c r="G47" s="36"/>
      <c r="H47" s="21">
        <f t="shared" si="2"/>
        <v>0</v>
      </c>
      <c r="I47" s="21">
        <f t="shared" si="3"/>
        <v>0</v>
      </c>
      <c r="J47" s="22">
        <f t="shared" si="4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  <c r="P47" s="37"/>
      <c r="Q47" s="37"/>
      <c r="R47" s="37"/>
      <c r="S47" s="37"/>
      <c r="T47" s="37"/>
      <c r="U47" s="24">
        <f t="shared" si="6"/>
        <v>0</v>
      </c>
      <c r="V47" s="37"/>
      <c r="W47" s="37"/>
      <c r="X47" s="37"/>
      <c r="Y47" s="37"/>
      <c r="Z47" s="37"/>
      <c r="AA47" s="24">
        <f t="shared" si="7"/>
        <v>0</v>
      </c>
      <c r="AB47" s="37"/>
      <c r="AC47" s="37"/>
      <c r="AD47" s="37"/>
      <c r="AE47" s="37"/>
      <c r="AF47" s="37"/>
      <c r="AG47" s="24">
        <f t="shared" si="8"/>
        <v>0</v>
      </c>
      <c r="AH47" s="37"/>
      <c r="AI47" s="37"/>
      <c r="AJ47" s="37"/>
      <c r="AK47" s="37"/>
      <c r="AL47" s="37"/>
      <c r="AM47" s="24">
        <f t="shared" si="9"/>
        <v>0</v>
      </c>
      <c r="AN47" s="37"/>
      <c r="AO47" s="37"/>
      <c r="AP47" s="37"/>
      <c r="AQ47" s="37"/>
      <c r="AR47" s="37"/>
      <c r="AS47" s="24">
        <f t="shared" si="10"/>
        <v>0</v>
      </c>
    </row>
    <row r="48" spans="1:45" ht="21" hidden="1" customHeight="1" x14ac:dyDescent="0.25">
      <c r="A48" s="33"/>
      <c r="B48" s="34"/>
      <c r="C48" s="35"/>
      <c r="D48" s="36"/>
      <c r="E48" s="36"/>
      <c r="F48" s="36"/>
      <c r="G48" s="36"/>
      <c r="H48" s="21">
        <f t="shared" si="2"/>
        <v>0</v>
      </c>
      <c r="I48" s="21">
        <f t="shared" si="3"/>
        <v>0</v>
      </c>
      <c r="J48" s="22">
        <f t="shared" si="4"/>
        <v>0</v>
      </c>
      <c r="K48" s="22">
        <f t="shared" si="5"/>
        <v>0</v>
      </c>
      <c r="L48" s="22">
        <f t="shared" si="5"/>
        <v>0</v>
      </c>
      <c r="M48" s="22">
        <f t="shared" si="5"/>
        <v>0</v>
      </c>
      <c r="N48" s="22">
        <f t="shared" si="5"/>
        <v>0</v>
      </c>
      <c r="O48" s="22">
        <f t="shared" si="5"/>
        <v>0</v>
      </c>
      <c r="P48" s="37"/>
      <c r="Q48" s="37"/>
      <c r="R48" s="37"/>
      <c r="S48" s="37"/>
      <c r="T48" s="37"/>
      <c r="U48" s="24">
        <f t="shared" si="6"/>
        <v>0</v>
      </c>
      <c r="V48" s="37"/>
      <c r="W48" s="37"/>
      <c r="X48" s="37"/>
      <c r="Y48" s="37"/>
      <c r="Z48" s="37"/>
      <c r="AA48" s="24">
        <f t="shared" si="7"/>
        <v>0</v>
      </c>
      <c r="AB48" s="37"/>
      <c r="AC48" s="37"/>
      <c r="AD48" s="37"/>
      <c r="AE48" s="37"/>
      <c r="AF48" s="37"/>
      <c r="AG48" s="24">
        <f t="shared" si="8"/>
        <v>0</v>
      </c>
      <c r="AH48" s="37"/>
      <c r="AI48" s="37"/>
      <c r="AJ48" s="37"/>
      <c r="AK48" s="37"/>
      <c r="AL48" s="37"/>
      <c r="AM48" s="24">
        <f t="shared" si="9"/>
        <v>0</v>
      </c>
      <c r="AN48" s="37"/>
      <c r="AO48" s="37"/>
      <c r="AP48" s="37"/>
      <c r="AQ48" s="37"/>
      <c r="AR48" s="37"/>
      <c r="AS48" s="24">
        <f t="shared" si="10"/>
        <v>0</v>
      </c>
    </row>
    <row r="49" spans="1:47" ht="21" hidden="1" customHeight="1" x14ac:dyDescent="0.25">
      <c r="A49" s="33"/>
      <c r="B49" s="34"/>
      <c r="C49" s="35"/>
      <c r="D49" s="36"/>
      <c r="E49" s="36"/>
      <c r="F49" s="36"/>
      <c r="G49" s="36"/>
      <c r="H49" s="21">
        <f t="shared" si="2"/>
        <v>0</v>
      </c>
      <c r="I49" s="21">
        <f t="shared" si="3"/>
        <v>0</v>
      </c>
      <c r="J49" s="22">
        <f t="shared" si="4"/>
        <v>0</v>
      </c>
      <c r="K49" s="22">
        <f t="shared" ref="K49:O65" si="13">SUM(P49,V49,AB49,AH49,AN49)</f>
        <v>0</v>
      </c>
      <c r="L49" s="22">
        <f t="shared" si="13"/>
        <v>0</v>
      </c>
      <c r="M49" s="22">
        <f t="shared" si="13"/>
        <v>0</v>
      </c>
      <c r="N49" s="22">
        <f t="shared" si="13"/>
        <v>0</v>
      </c>
      <c r="O49" s="22">
        <f t="shared" si="13"/>
        <v>0</v>
      </c>
      <c r="P49" s="37"/>
      <c r="Q49" s="37"/>
      <c r="R49" s="37"/>
      <c r="S49" s="37"/>
      <c r="T49" s="37"/>
      <c r="U49" s="24">
        <f t="shared" si="6"/>
        <v>0</v>
      </c>
      <c r="V49" s="37"/>
      <c r="W49" s="37"/>
      <c r="X49" s="37"/>
      <c r="Y49" s="37"/>
      <c r="Z49" s="37"/>
      <c r="AA49" s="24">
        <f t="shared" si="7"/>
        <v>0</v>
      </c>
      <c r="AB49" s="37"/>
      <c r="AC49" s="37"/>
      <c r="AD49" s="37"/>
      <c r="AE49" s="37"/>
      <c r="AF49" s="37"/>
      <c r="AG49" s="24">
        <f t="shared" si="8"/>
        <v>0</v>
      </c>
      <c r="AH49" s="37"/>
      <c r="AI49" s="37"/>
      <c r="AJ49" s="37"/>
      <c r="AK49" s="37"/>
      <c r="AL49" s="37"/>
      <c r="AM49" s="24">
        <f t="shared" si="9"/>
        <v>0</v>
      </c>
      <c r="AN49" s="37"/>
      <c r="AO49" s="37"/>
      <c r="AP49" s="37"/>
      <c r="AQ49" s="37"/>
      <c r="AR49" s="37"/>
      <c r="AS49" s="24">
        <f t="shared" si="10"/>
        <v>0</v>
      </c>
    </row>
    <row r="50" spans="1:47" ht="21" hidden="1" customHeight="1" x14ac:dyDescent="0.25">
      <c r="A50" s="33"/>
      <c r="B50" s="34"/>
      <c r="C50" s="35"/>
      <c r="D50" s="36"/>
      <c r="E50" s="36"/>
      <c r="F50" s="36"/>
      <c r="G50" s="36"/>
      <c r="H50" s="21">
        <f t="shared" si="2"/>
        <v>0</v>
      </c>
      <c r="I50" s="21">
        <f t="shared" si="3"/>
        <v>0</v>
      </c>
      <c r="J50" s="22">
        <f t="shared" si="4"/>
        <v>0</v>
      </c>
      <c r="K50" s="22">
        <f t="shared" si="13"/>
        <v>0</v>
      </c>
      <c r="L50" s="22">
        <f t="shared" si="13"/>
        <v>0</v>
      </c>
      <c r="M50" s="22">
        <f t="shared" si="13"/>
        <v>0</v>
      </c>
      <c r="N50" s="22">
        <f t="shared" si="13"/>
        <v>0</v>
      </c>
      <c r="O50" s="22">
        <f t="shared" si="13"/>
        <v>0</v>
      </c>
      <c r="P50" s="37"/>
      <c r="Q50" s="37"/>
      <c r="R50" s="37"/>
      <c r="S50" s="37"/>
      <c r="T50" s="37"/>
      <c r="U50" s="24">
        <f t="shared" si="6"/>
        <v>0</v>
      </c>
      <c r="V50" s="37"/>
      <c r="W50" s="37"/>
      <c r="X50" s="37"/>
      <c r="Y50" s="37"/>
      <c r="Z50" s="37"/>
      <c r="AA50" s="24">
        <f t="shared" si="7"/>
        <v>0</v>
      </c>
      <c r="AB50" s="37"/>
      <c r="AC50" s="37"/>
      <c r="AD50" s="37"/>
      <c r="AE50" s="37"/>
      <c r="AF50" s="37"/>
      <c r="AG50" s="24">
        <f t="shared" si="8"/>
        <v>0</v>
      </c>
      <c r="AH50" s="37"/>
      <c r="AI50" s="37"/>
      <c r="AJ50" s="37"/>
      <c r="AK50" s="37"/>
      <c r="AL50" s="37"/>
      <c r="AM50" s="24">
        <f t="shared" si="9"/>
        <v>0</v>
      </c>
      <c r="AN50" s="37"/>
      <c r="AO50" s="37"/>
      <c r="AP50" s="37"/>
      <c r="AQ50" s="37"/>
      <c r="AR50" s="37"/>
      <c r="AS50" s="24">
        <f t="shared" si="10"/>
        <v>0</v>
      </c>
    </row>
    <row r="51" spans="1:47" ht="21" hidden="1" customHeight="1" x14ac:dyDescent="0.25">
      <c r="A51" s="33"/>
      <c r="B51" s="34"/>
      <c r="C51" s="35"/>
      <c r="D51" s="36"/>
      <c r="E51" s="36"/>
      <c r="F51" s="36"/>
      <c r="G51" s="36"/>
      <c r="H51" s="21">
        <f t="shared" si="2"/>
        <v>0</v>
      </c>
      <c r="I51" s="21">
        <f t="shared" si="3"/>
        <v>0</v>
      </c>
      <c r="J51" s="22">
        <f t="shared" si="4"/>
        <v>0</v>
      </c>
      <c r="K51" s="22">
        <f t="shared" si="13"/>
        <v>0</v>
      </c>
      <c r="L51" s="22">
        <f t="shared" si="13"/>
        <v>0</v>
      </c>
      <c r="M51" s="22">
        <f t="shared" si="13"/>
        <v>0</v>
      </c>
      <c r="N51" s="22">
        <f t="shared" si="13"/>
        <v>0</v>
      </c>
      <c r="O51" s="22">
        <f t="shared" si="13"/>
        <v>0</v>
      </c>
      <c r="P51" s="37"/>
      <c r="Q51" s="37"/>
      <c r="R51" s="37"/>
      <c r="S51" s="37"/>
      <c r="T51" s="37"/>
      <c r="U51" s="24">
        <f t="shared" si="6"/>
        <v>0</v>
      </c>
      <c r="V51" s="37"/>
      <c r="W51" s="37"/>
      <c r="X51" s="37"/>
      <c r="Y51" s="37"/>
      <c r="Z51" s="37"/>
      <c r="AA51" s="24">
        <f t="shared" si="7"/>
        <v>0</v>
      </c>
      <c r="AB51" s="37"/>
      <c r="AC51" s="37"/>
      <c r="AD51" s="37"/>
      <c r="AE51" s="37"/>
      <c r="AF51" s="37"/>
      <c r="AG51" s="24">
        <f t="shared" si="8"/>
        <v>0</v>
      </c>
      <c r="AH51" s="37"/>
      <c r="AI51" s="37"/>
      <c r="AJ51" s="37"/>
      <c r="AK51" s="37"/>
      <c r="AL51" s="37"/>
      <c r="AM51" s="24">
        <f t="shared" si="9"/>
        <v>0</v>
      </c>
      <c r="AN51" s="37"/>
      <c r="AO51" s="37"/>
      <c r="AP51" s="37"/>
      <c r="AQ51" s="37"/>
      <c r="AR51" s="37"/>
      <c r="AS51" s="24">
        <f t="shared" si="10"/>
        <v>0</v>
      </c>
    </row>
    <row r="52" spans="1:47" ht="21" hidden="1" customHeight="1" x14ac:dyDescent="0.25">
      <c r="A52" s="33"/>
      <c r="B52" s="34"/>
      <c r="C52" s="35"/>
      <c r="D52" s="36"/>
      <c r="E52" s="36"/>
      <c r="F52" s="36"/>
      <c r="G52" s="36"/>
      <c r="H52" s="21">
        <f t="shared" si="2"/>
        <v>0</v>
      </c>
      <c r="I52" s="21">
        <f t="shared" si="3"/>
        <v>0</v>
      </c>
      <c r="J52" s="22">
        <f t="shared" si="4"/>
        <v>0</v>
      </c>
      <c r="K52" s="22">
        <f t="shared" si="13"/>
        <v>0</v>
      </c>
      <c r="L52" s="22">
        <f t="shared" si="13"/>
        <v>0</v>
      </c>
      <c r="M52" s="22">
        <f t="shared" si="13"/>
        <v>0</v>
      </c>
      <c r="N52" s="22">
        <f t="shared" si="13"/>
        <v>0</v>
      </c>
      <c r="O52" s="22">
        <f t="shared" si="13"/>
        <v>0</v>
      </c>
      <c r="P52" s="37"/>
      <c r="Q52" s="37"/>
      <c r="R52" s="37"/>
      <c r="S52" s="37"/>
      <c r="T52" s="37"/>
      <c r="U52" s="24">
        <f t="shared" si="6"/>
        <v>0</v>
      </c>
      <c r="V52" s="37"/>
      <c r="W52" s="37"/>
      <c r="X52" s="37"/>
      <c r="Y52" s="37"/>
      <c r="Z52" s="37"/>
      <c r="AA52" s="24">
        <f t="shared" si="7"/>
        <v>0</v>
      </c>
      <c r="AB52" s="37"/>
      <c r="AC52" s="37"/>
      <c r="AD52" s="37"/>
      <c r="AE52" s="37"/>
      <c r="AF52" s="37"/>
      <c r="AG52" s="24">
        <f t="shared" si="8"/>
        <v>0</v>
      </c>
      <c r="AH52" s="37"/>
      <c r="AI52" s="37"/>
      <c r="AJ52" s="37"/>
      <c r="AK52" s="37"/>
      <c r="AL52" s="37"/>
      <c r="AM52" s="24">
        <f t="shared" si="9"/>
        <v>0</v>
      </c>
      <c r="AN52" s="37"/>
      <c r="AO52" s="37"/>
      <c r="AP52" s="37"/>
      <c r="AQ52" s="37"/>
      <c r="AR52" s="37"/>
      <c r="AS52" s="24">
        <f t="shared" si="10"/>
        <v>0</v>
      </c>
    </row>
    <row r="53" spans="1:47" ht="21" hidden="1" customHeight="1" x14ac:dyDescent="0.25">
      <c r="A53" s="33"/>
      <c r="B53" s="34"/>
      <c r="C53" s="35"/>
      <c r="D53" s="36"/>
      <c r="E53" s="36"/>
      <c r="F53" s="36"/>
      <c r="G53" s="36"/>
      <c r="H53" s="21">
        <f t="shared" si="2"/>
        <v>0</v>
      </c>
      <c r="I53" s="21">
        <f t="shared" si="3"/>
        <v>0</v>
      </c>
      <c r="J53" s="22">
        <f t="shared" si="4"/>
        <v>0</v>
      </c>
      <c r="K53" s="22">
        <f t="shared" si="13"/>
        <v>0</v>
      </c>
      <c r="L53" s="22">
        <f t="shared" si="13"/>
        <v>0</v>
      </c>
      <c r="M53" s="22">
        <f t="shared" si="13"/>
        <v>0</v>
      </c>
      <c r="N53" s="22">
        <f t="shared" si="13"/>
        <v>0</v>
      </c>
      <c r="O53" s="22">
        <f t="shared" si="13"/>
        <v>0</v>
      </c>
      <c r="P53" s="37"/>
      <c r="Q53" s="37"/>
      <c r="R53" s="37"/>
      <c r="S53" s="37"/>
      <c r="T53" s="37"/>
      <c r="U53" s="24">
        <f t="shared" si="6"/>
        <v>0</v>
      </c>
      <c r="V53" s="37"/>
      <c r="W53" s="37"/>
      <c r="X53" s="37"/>
      <c r="Y53" s="37"/>
      <c r="Z53" s="37"/>
      <c r="AA53" s="24">
        <f t="shared" si="7"/>
        <v>0</v>
      </c>
      <c r="AB53" s="37"/>
      <c r="AC53" s="37"/>
      <c r="AD53" s="37"/>
      <c r="AE53" s="37"/>
      <c r="AF53" s="37"/>
      <c r="AG53" s="24">
        <f t="shared" si="8"/>
        <v>0</v>
      </c>
      <c r="AH53" s="37"/>
      <c r="AI53" s="37"/>
      <c r="AJ53" s="37"/>
      <c r="AK53" s="37"/>
      <c r="AL53" s="37"/>
      <c r="AM53" s="24">
        <f t="shared" si="9"/>
        <v>0</v>
      </c>
      <c r="AN53" s="37"/>
      <c r="AO53" s="37"/>
      <c r="AP53" s="37"/>
      <c r="AQ53" s="37"/>
      <c r="AR53" s="37"/>
      <c r="AS53" s="24">
        <f t="shared" si="10"/>
        <v>0</v>
      </c>
    </row>
    <row r="54" spans="1:47" ht="21" hidden="1" customHeight="1" x14ac:dyDescent="0.3">
      <c r="A54" s="33"/>
      <c r="B54" s="34"/>
      <c r="C54" s="35"/>
      <c r="D54" s="36"/>
      <c r="E54" s="36"/>
      <c r="F54" s="36"/>
      <c r="G54" s="36"/>
      <c r="H54" s="21">
        <f t="shared" si="2"/>
        <v>0</v>
      </c>
      <c r="I54" s="21">
        <f t="shared" si="3"/>
        <v>0</v>
      </c>
      <c r="J54" s="22">
        <f t="shared" si="4"/>
        <v>0</v>
      </c>
      <c r="K54" s="22">
        <f t="shared" si="13"/>
        <v>0</v>
      </c>
      <c r="L54" s="22">
        <f t="shared" si="13"/>
        <v>0</v>
      </c>
      <c r="M54" s="22">
        <f t="shared" si="13"/>
        <v>0</v>
      </c>
      <c r="N54" s="22">
        <f t="shared" si="13"/>
        <v>0</v>
      </c>
      <c r="O54" s="22">
        <f t="shared" si="13"/>
        <v>0</v>
      </c>
      <c r="P54" s="37"/>
      <c r="Q54" s="37"/>
      <c r="R54" s="37"/>
      <c r="S54" s="37"/>
      <c r="T54" s="37"/>
      <c r="U54" s="24">
        <f t="shared" si="6"/>
        <v>0</v>
      </c>
      <c r="V54" s="37"/>
      <c r="W54" s="37"/>
      <c r="X54" s="37"/>
      <c r="Y54" s="37"/>
      <c r="Z54" s="37"/>
      <c r="AA54" s="24">
        <f t="shared" si="7"/>
        <v>0</v>
      </c>
      <c r="AB54" s="37"/>
      <c r="AC54" s="37"/>
      <c r="AD54" s="37"/>
      <c r="AE54" s="37"/>
      <c r="AF54" s="37"/>
      <c r="AG54" s="24">
        <f t="shared" si="8"/>
        <v>0</v>
      </c>
      <c r="AH54" s="37"/>
      <c r="AI54" s="37"/>
      <c r="AJ54" s="37"/>
      <c r="AK54" s="37"/>
      <c r="AL54" s="37"/>
      <c r="AM54" s="24">
        <f t="shared" si="9"/>
        <v>0</v>
      </c>
      <c r="AN54" s="37"/>
      <c r="AO54" s="37"/>
      <c r="AP54" s="37"/>
      <c r="AQ54" s="37"/>
      <c r="AR54" s="37"/>
      <c r="AS54" s="24">
        <f t="shared" si="10"/>
        <v>0</v>
      </c>
      <c r="AU54" s="38"/>
    </row>
    <row r="55" spans="1:47" ht="21" hidden="1" customHeight="1" x14ac:dyDescent="0.3">
      <c r="A55" s="33"/>
      <c r="B55" s="34"/>
      <c r="C55" s="35"/>
      <c r="D55" s="36"/>
      <c r="E55" s="36"/>
      <c r="F55" s="36"/>
      <c r="G55" s="36"/>
      <c r="H55" s="21">
        <f t="shared" si="2"/>
        <v>0</v>
      </c>
      <c r="I55" s="21">
        <f t="shared" si="3"/>
        <v>0</v>
      </c>
      <c r="J55" s="22">
        <f t="shared" si="4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37"/>
      <c r="Q55" s="37"/>
      <c r="R55" s="37"/>
      <c r="S55" s="37"/>
      <c r="T55" s="37"/>
      <c r="U55" s="24">
        <f t="shared" si="6"/>
        <v>0</v>
      </c>
      <c r="V55" s="37"/>
      <c r="W55" s="37"/>
      <c r="X55" s="37"/>
      <c r="Y55" s="37"/>
      <c r="Z55" s="37"/>
      <c r="AA55" s="24">
        <f t="shared" si="7"/>
        <v>0</v>
      </c>
      <c r="AB55" s="37"/>
      <c r="AC55" s="37"/>
      <c r="AD55" s="37"/>
      <c r="AE55" s="37"/>
      <c r="AF55" s="37"/>
      <c r="AG55" s="24">
        <f t="shared" si="8"/>
        <v>0</v>
      </c>
      <c r="AH55" s="37"/>
      <c r="AI55" s="37"/>
      <c r="AJ55" s="37"/>
      <c r="AK55" s="37"/>
      <c r="AL55" s="37"/>
      <c r="AM55" s="24">
        <f t="shared" si="9"/>
        <v>0</v>
      </c>
      <c r="AN55" s="37"/>
      <c r="AO55" s="37"/>
      <c r="AP55" s="37"/>
      <c r="AQ55" s="37"/>
      <c r="AR55" s="37"/>
      <c r="AS55" s="24">
        <f t="shared" si="10"/>
        <v>0</v>
      </c>
      <c r="AU55" s="38"/>
    </row>
    <row r="56" spans="1:47" ht="21" hidden="1" customHeight="1" x14ac:dyDescent="0.25">
      <c r="A56" s="33"/>
      <c r="B56" s="34"/>
      <c r="C56" s="35"/>
      <c r="D56" s="36"/>
      <c r="E56" s="36"/>
      <c r="F56" s="36"/>
      <c r="G56" s="36"/>
      <c r="H56" s="21">
        <f t="shared" si="2"/>
        <v>0</v>
      </c>
      <c r="I56" s="21">
        <f t="shared" si="3"/>
        <v>0</v>
      </c>
      <c r="J56" s="22">
        <f t="shared" si="4"/>
        <v>0</v>
      </c>
      <c r="K56" s="22">
        <f t="shared" si="13"/>
        <v>0</v>
      </c>
      <c r="L56" s="22">
        <f t="shared" si="13"/>
        <v>0</v>
      </c>
      <c r="M56" s="22">
        <f t="shared" si="13"/>
        <v>0</v>
      </c>
      <c r="N56" s="22">
        <f t="shared" si="13"/>
        <v>0</v>
      </c>
      <c r="O56" s="22">
        <f t="shared" si="13"/>
        <v>0</v>
      </c>
      <c r="P56" s="37"/>
      <c r="Q56" s="37"/>
      <c r="R56" s="37"/>
      <c r="S56" s="37"/>
      <c r="T56" s="37"/>
      <c r="U56" s="24">
        <f t="shared" si="6"/>
        <v>0</v>
      </c>
      <c r="V56" s="37"/>
      <c r="W56" s="37"/>
      <c r="X56" s="37"/>
      <c r="Y56" s="37"/>
      <c r="Z56" s="37"/>
      <c r="AA56" s="24">
        <f t="shared" si="7"/>
        <v>0</v>
      </c>
      <c r="AB56" s="37"/>
      <c r="AC56" s="37"/>
      <c r="AD56" s="37"/>
      <c r="AE56" s="37"/>
      <c r="AF56" s="37"/>
      <c r="AG56" s="24">
        <f t="shared" si="8"/>
        <v>0</v>
      </c>
      <c r="AH56" s="37"/>
      <c r="AI56" s="37"/>
      <c r="AJ56" s="37"/>
      <c r="AK56" s="37"/>
      <c r="AL56" s="37"/>
      <c r="AM56" s="24">
        <f t="shared" si="9"/>
        <v>0</v>
      </c>
      <c r="AN56" s="37"/>
      <c r="AO56" s="37"/>
      <c r="AP56" s="37"/>
      <c r="AQ56" s="37"/>
      <c r="AR56" s="37"/>
      <c r="AS56" s="24">
        <f t="shared" si="10"/>
        <v>0</v>
      </c>
    </row>
    <row r="57" spans="1:47" ht="21" hidden="1" customHeight="1" x14ac:dyDescent="0.25">
      <c r="A57" s="33"/>
      <c r="B57" s="34"/>
      <c r="C57" s="35"/>
      <c r="D57" s="36"/>
      <c r="E57" s="36"/>
      <c r="F57" s="36"/>
      <c r="G57" s="36"/>
      <c r="H57" s="21">
        <f t="shared" si="2"/>
        <v>0</v>
      </c>
      <c r="I57" s="21">
        <f t="shared" si="3"/>
        <v>0</v>
      </c>
      <c r="J57" s="22">
        <f t="shared" si="4"/>
        <v>0</v>
      </c>
      <c r="K57" s="22">
        <f t="shared" si="13"/>
        <v>0</v>
      </c>
      <c r="L57" s="22">
        <f t="shared" si="13"/>
        <v>0</v>
      </c>
      <c r="M57" s="22">
        <f t="shared" si="13"/>
        <v>0</v>
      </c>
      <c r="N57" s="22">
        <f t="shared" si="13"/>
        <v>0</v>
      </c>
      <c r="O57" s="22">
        <f t="shared" si="13"/>
        <v>0</v>
      </c>
      <c r="P57" s="37"/>
      <c r="Q57" s="37"/>
      <c r="R57" s="37"/>
      <c r="S57" s="37"/>
      <c r="T57" s="37"/>
      <c r="U57" s="24">
        <f t="shared" si="6"/>
        <v>0</v>
      </c>
      <c r="V57" s="37"/>
      <c r="W57" s="37"/>
      <c r="X57" s="37"/>
      <c r="Y57" s="37"/>
      <c r="Z57" s="37"/>
      <c r="AA57" s="24">
        <f t="shared" si="7"/>
        <v>0</v>
      </c>
      <c r="AB57" s="37"/>
      <c r="AC57" s="37"/>
      <c r="AD57" s="37"/>
      <c r="AE57" s="37"/>
      <c r="AF57" s="37"/>
      <c r="AG57" s="24">
        <f t="shared" si="8"/>
        <v>0</v>
      </c>
      <c r="AH57" s="37"/>
      <c r="AI57" s="37"/>
      <c r="AJ57" s="37"/>
      <c r="AK57" s="37"/>
      <c r="AL57" s="37"/>
      <c r="AM57" s="24">
        <f t="shared" si="9"/>
        <v>0</v>
      </c>
      <c r="AN57" s="37"/>
      <c r="AO57" s="37"/>
      <c r="AP57" s="37"/>
      <c r="AQ57" s="37"/>
      <c r="AR57" s="37"/>
      <c r="AS57" s="24">
        <f t="shared" si="10"/>
        <v>0</v>
      </c>
    </row>
    <row r="58" spans="1:47" ht="21" hidden="1" customHeight="1" x14ac:dyDescent="0.25">
      <c r="A58" s="33"/>
      <c r="B58" s="34"/>
      <c r="C58" s="35"/>
      <c r="D58" s="36"/>
      <c r="E58" s="36"/>
      <c r="F58" s="36"/>
      <c r="G58" s="36"/>
      <c r="H58" s="21">
        <f t="shared" si="2"/>
        <v>0</v>
      </c>
      <c r="I58" s="21">
        <f t="shared" si="3"/>
        <v>0</v>
      </c>
      <c r="J58" s="22">
        <f t="shared" si="4"/>
        <v>0</v>
      </c>
      <c r="K58" s="22">
        <f t="shared" si="13"/>
        <v>0</v>
      </c>
      <c r="L58" s="22">
        <f t="shared" si="13"/>
        <v>0</v>
      </c>
      <c r="M58" s="22">
        <f t="shared" si="13"/>
        <v>0</v>
      </c>
      <c r="N58" s="22">
        <f t="shared" si="13"/>
        <v>0</v>
      </c>
      <c r="O58" s="22">
        <f t="shared" si="13"/>
        <v>0</v>
      </c>
      <c r="P58" s="37"/>
      <c r="Q58" s="37"/>
      <c r="R58" s="37"/>
      <c r="S58" s="37"/>
      <c r="T58" s="37"/>
      <c r="U58" s="24">
        <f t="shared" si="6"/>
        <v>0</v>
      </c>
      <c r="V58" s="37"/>
      <c r="W58" s="37"/>
      <c r="X58" s="37"/>
      <c r="Y58" s="37"/>
      <c r="Z58" s="37"/>
      <c r="AA58" s="24">
        <f t="shared" si="7"/>
        <v>0</v>
      </c>
      <c r="AB58" s="37"/>
      <c r="AC58" s="37"/>
      <c r="AD58" s="37"/>
      <c r="AE58" s="37"/>
      <c r="AF58" s="37"/>
      <c r="AG58" s="24">
        <f t="shared" si="8"/>
        <v>0</v>
      </c>
      <c r="AH58" s="37"/>
      <c r="AI58" s="37"/>
      <c r="AJ58" s="37"/>
      <c r="AK58" s="37"/>
      <c r="AL58" s="37"/>
      <c r="AM58" s="24">
        <f t="shared" si="9"/>
        <v>0</v>
      </c>
      <c r="AN58" s="37"/>
      <c r="AO58" s="37"/>
      <c r="AP58" s="37"/>
      <c r="AQ58" s="37"/>
      <c r="AR58" s="37"/>
      <c r="AS58" s="24">
        <f t="shared" si="10"/>
        <v>0</v>
      </c>
    </row>
    <row r="59" spans="1:47" ht="21" hidden="1" customHeight="1" x14ac:dyDescent="0.25">
      <c r="A59" s="33"/>
      <c r="B59" s="34"/>
      <c r="C59" s="35"/>
      <c r="D59" s="36"/>
      <c r="E59" s="36"/>
      <c r="F59" s="36"/>
      <c r="G59" s="36"/>
      <c r="H59" s="21">
        <f t="shared" si="2"/>
        <v>0</v>
      </c>
      <c r="I59" s="21">
        <f t="shared" si="3"/>
        <v>0</v>
      </c>
      <c r="J59" s="22">
        <f t="shared" si="4"/>
        <v>0</v>
      </c>
      <c r="K59" s="22">
        <f t="shared" si="13"/>
        <v>0</v>
      </c>
      <c r="L59" s="22">
        <f t="shared" si="13"/>
        <v>0</v>
      </c>
      <c r="M59" s="22">
        <f t="shared" si="13"/>
        <v>0</v>
      </c>
      <c r="N59" s="22">
        <f t="shared" si="13"/>
        <v>0</v>
      </c>
      <c r="O59" s="22">
        <f t="shared" si="13"/>
        <v>0</v>
      </c>
      <c r="P59" s="37"/>
      <c r="Q59" s="37"/>
      <c r="R59" s="37"/>
      <c r="S59" s="37"/>
      <c r="T59" s="37"/>
      <c r="U59" s="24">
        <f t="shared" si="6"/>
        <v>0</v>
      </c>
      <c r="V59" s="37"/>
      <c r="W59" s="37"/>
      <c r="X59" s="37"/>
      <c r="Y59" s="37"/>
      <c r="Z59" s="37"/>
      <c r="AA59" s="24">
        <f t="shared" si="7"/>
        <v>0</v>
      </c>
      <c r="AB59" s="37"/>
      <c r="AC59" s="37"/>
      <c r="AD59" s="37"/>
      <c r="AE59" s="37"/>
      <c r="AF59" s="37"/>
      <c r="AG59" s="24">
        <f t="shared" si="8"/>
        <v>0</v>
      </c>
      <c r="AH59" s="37"/>
      <c r="AI59" s="37"/>
      <c r="AJ59" s="37"/>
      <c r="AK59" s="37"/>
      <c r="AL59" s="37"/>
      <c r="AM59" s="24">
        <f t="shared" si="9"/>
        <v>0</v>
      </c>
      <c r="AN59" s="37"/>
      <c r="AO59" s="37"/>
      <c r="AP59" s="37"/>
      <c r="AQ59" s="37"/>
      <c r="AR59" s="37"/>
      <c r="AS59" s="24">
        <f t="shared" si="10"/>
        <v>0</v>
      </c>
    </row>
    <row r="60" spans="1:47" ht="21" hidden="1" customHeight="1" x14ac:dyDescent="0.25">
      <c r="A60" s="33"/>
      <c r="B60" s="34"/>
      <c r="C60" s="35"/>
      <c r="D60" s="36"/>
      <c r="E60" s="36"/>
      <c r="F60" s="36"/>
      <c r="G60" s="36"/>
      <c r="H60" s="21">
        <f t="shared" si="2"/>
        <v>0</v>
      </c>
      <c r="I60" s="21">
        <f t="shared" si="3"/>
        <v>0</v>
      </c>
      <c r="J60" s="22">
        <f t="shared" si="4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37"/>
      <c r="Q60" s="37"/>
      <c r="R60" s="37"/>
      <c r="S60" s="37"/>
      <c r="T60" s="37"/>
      <c r="U60" s="24">
        <f t="shared" si="6"/>
        <v>0</v>
      </c>
      <c r="V60" s="37"/>
      <c r="W60" s="37"/>
      <c r="X60" s="37"/>
      <c r="Y60" s="37"/>
      <c r="Z60" s="37"/>
      <c r="AA60" s="24">
        <f t="shared" si="7"/>
        <v>0</v>
      </c>
      <c r="AB60" s="37"/>
      <c r="AC60" s="37"/>
      <c r="AD60" s="37"/>
      <c r="AE60" s="37"/>
      <c r="AF60" s="37"/>
      <c r="AG60" s="24">
        <f t="shared" si="8"/>
        <v>0</v>
      </c>
      <c r="AH60" s="37"/>
      <c r="AI60" s="37"/>
      <c r="AJ60" s="37"/>
      <c r="AK60" s="37"/>
      <c r="AL60" s="37"/>
      <c r="AM60" s="24">
        <f t="shared" si="9"/>
        <v>0</v>
      </c>
      <c r="AN60" s="37"/>
      <c r="AO60" s="37"/>
      <c r="AP60" s="37"/>
      <c r="AQ60" s="37"/>
      <c r="AR60" s="37"/>
      <c r="AS60" s="24">
        <f t="shared" si="10"/>
        <v>0</v>
      </c>
    </row>
    <row r="61" spans="1:47" ht="21" hidden="1" customHeight="1" x14ac:dyDescent="0.25">
      <c r="A61" s="33"/>
      <c r="B61" s="34"/>
      <c r="C61" s="35"/>
      <c r="D61" s="36"/>
      <c r="E61" s="36"/>
      <c r="F61" s="36"/>
      <c r="G61" s="36"/>
      <c r="H61" s="21">
        <f t="shared" si="2"/>
        <v>0</v>
      </c>
      <c r="I61" s="21">
        <f t="shared" si="3"/>
        <v>0</v>
      </c>
      <c r="J61" s="22">
        <f t="shared" si="4"/>
        <v>0</v>
      </c>
      <c r="K61" s="22">
        <f t="shared" si="13"/>
        <v>0</v>
      </c>
      <c r="L61" s="22">
        <f t="shared" si="13"/>
        <v>0</v>
      </c>
      <c r="M61" s="22">
        <f t="shared" si="13"/>
        <v>0</v>
      </c>
      <c r="N61" s="22">
        <f t="shared" si="13"/>
        <v>0</v>
      </c>
      <c r="O61" s="22">
        <f t="shared" si="13"/>
        <v>0</v>
      </c>
      <c r="P61" s="37"/>
      <c r="Q61" s="37"/>
      <c r="R61" s="37"/>
      <c r="S61" s="37"/>
      <c r="T61" s="37"/>
      <c r="U61" s="24">
        <f t="shared" si="6"/>
        <v>0</v>
      </c>
      <c r="V61" s="37"/>
      <c r="W61" s="37"/>
      <c r="X61" s="37"/>
      <c r="Y61" s="37"/>
      <c r="Z61" s="37"/>
      <c r="AA61" s="24">
        <f t="shared" si="7"/>
        <v>0</v>
      </c>
      <c r="AB61" s="37"/>
      <c r="AC61" s="37"/>
      <c r="AD61" s="37"/>
      <c r="AE61" s="37"/>
      <c r="AF61" s="37"/>
      <c r="AG61" s="24">
        <f t="shared" si="8"/>
        <v>0</v>
      </c>
      <c r="AH61" s="37"/>
      <c r="AI61" s="37"/>
      <c r="AJ61" s="37"/>
      <c r="AK61" s="37"/>
      <c r="AL61" s="37"/>
      <c r="AM61" s="24">
        <f t="shared" si="9"/>
        <v>0</v>
      </c>
      <c r="AN61" s="37"/>
      <c r="AO61" s="37"/>
      <c r="AP61" s="37"/>
      <c r="AQ61" s="37"/>
      <c r="AR61" s="37"/>
      <c r="AS61" s="24">
        <f t="shared" si="10"/>
        <v>0</v>
      </c>
    </row>
    <row r="62" spans="1:47" ht="21" hidden="1" customHeight="1" x14ac:dyDescent="0.25">
      <c r="A62" s="33"/>
      <c r="B62" s="34"/>
      <c r="C62" s="35"/>
      <c r="D62" s="36"/>
      <c r="E62" s="36"/>
      <c r="F62" s="36"/>
      <c r="G62" s="36"/>
      <c r="H62" s="21">
        <f t="shared" si="2"/>
        <v>0</v>
      </c>
      <c r="I62" s="21">
        <f t="shared" si="3"/>
        <v>0</v>
      </c>
      <c r="J62" s="22">
        <f t="shared" si="4"/>
        <v>0</v>
      </c>
      <c r="K62" s="22">
        <f t="shared" si="13"/>
        <v>0</v>
      </c>
      <c r="L62" s="22">
        <f t="shared" si="13"/>
        <v>0</v>
      </c>
      <c r="M62" s="22">
        <f t="shared" si="13"/>
        <v>0</v>
      </c>
      <c r="N62" s="22">
        <f t="shared" si="13"/>
        <v>0</v>
      </c>
      <c r="O62" s="22">
        <f t="shared" si="13"/>
        <v>0</v>
      </c>
      <c r="P62" s="37"/>
      <c r="Q62" s="37"/>
      <c r="R62" s="37"/>
      <c r="S62" s="37"/>
      <c r="T62" s="37"/>
      <c r="U62" s="24">
        <f t="shared" si="6"/>
        <v>0</v>
      </c>
      <c r="V62" s="37"/>
      <c r="W62" s="37"/>
      <c r="X62" s="37"/>
      <c r="Y62" s="37"/>
      <c r="Z62" s="37"/>
      <c r="AA62" s="24">
        <f t="shared" si="7"/>
        <v>0</v>
      </c>
      <c r="AB62" s="37"/>
      <c r="AC62" s="37"/>
      <c r="AD62" s="37"/>
      <c r="AE62" s="37"/>
      <c r="AF62" s="37"/>
      <c r="AG62" s="24">
        <f t="shared" si="8"/>
        <v>0</v>
      </c>
      <c r="AH62" s="37"/>
      <c r="AI62" s="37"/>
      <c r="AJ62" s="37"/>
      <c r="AK62" s="37"/>
      <c r="AL62" s="37"/>
      <c r="AM62" s="24">
        <f t="shared" si="9"/>
        <v>0</v>
      </c>
      <c r="AN62" s="37"/>
      <c r="AO62" s="37"/>
      <c r="AP62" s="37"/>
      <c r="AQ62" s="37"/>
      <c r="AR62" s="37"/>
      <c r="AS62" s="24">
        <f t="shared" si="10"/>
        <v>0</v>
      </c>
    </row>
    <row r="63" spans="1:47" ht="21" hidden="1" customHeight="1" x14ac:dyDescent="0.25">
      <c r="A63" s="33"/>
      <c r="B63" s="34"/>
      <c r="C63" s="35"/>
      <c r="D63" s="36"/>
      <c r="E63" s="36"/>
      <c r="F63" s="36"/>
      <c r="G63" s="36"/>
      <c r="H63" s="21">
        <f t="shared" si="2"/>
        <v>0</v>
      </c>
      <c r="I63" s="21">
        <f t="shared" si="3"/>
        <v>0</v>
      </c>
      <c r="J63" s="22">
        <f t="shared" si="4"/>
        <v>0</v>
      </c>
      <c r="K63" s="22">
        <f t="shared" si="13"/>
        <v>0</v>
      </c>
      <c r="L63" s="22">
        <f t="shared" si="13"/>
        <v>0</v>
      </c>
      <c r="M63" s="22">
        <f t="shared" si="13"/>
        <v>0</v>
      </c>
      <c r="N63" s="22">
        <f t="shared" si="13"/>
        <v>0</v>
      </c>
      <c r="O63" s="22">
        <f t="shared" si="13"/>
        <v>0</v>
      </c>
      <c r="P63" s="37"/>
      <c r="Q63" s="37"/>
      <c r="R63" s="37"/>
      <c r="S63" s="37"/>
      <c r="T63" s="37"/>
      <c r="U63" s="24">
        <f t="shared" si="6"/>
        <v>0</v>
      </c>
      <c r="V63" s="37"/>
      <c r="W63" s="37"/>
      <c r="X63" s="37"/>
      <c r="Y63" s="37"/>
      <c r="Z63" s="37"/>
      <c r="AA63" s="24">
        <f t="shared" si="7"/>
        <v>0</v>
      </c>
      <c r="AB63" s="37"/>
      <c r="AC63" s="37"/>
      <c r="AD63" s="37"/>
      <c r="AE63" s="37"/>
      <c r="AF63" s="37"/>
      <c r="AG63" s="24">
        <f t="shared" si="8"/>
        <v>0</v>
      </c>
      <c r="AH63" s="37"/>
      <c r="AI63" s="37"/>
      <c r="AJ63" s="37"/>
      <c r="AK63" s="37"/>
      <c r="AL63" s="37"/>
      <c r="AM63" s="24">
        <f t="shared" si="9"/>
        <v>0</v>
      </c>
      <c r="AN63" s="37"/>
      <c r="AO63" s="37"/>
      <c r="AP63" s="37"/>
      <c r="AQ63" s="37"/>
      <c r="AR63" s="37"/>
      <c r="AS63" s="24">
        <f t="shared" si="10"/>
        <v>0</v>
      </c>
    </row>
    <row r="64" spans="1:47" ht="21" hidden="1" customHeight="1" x14ac:dyDescent="0.25">
      <c r="A64" s="33"/>
      <c r="B64" s="34"/>
      <c r="C64" s="35"/>
      <c r="D64" s="36"/>
      <c r="E64" s="36"/>
      <c r="F64" s="36"/>
      <c r="G64" s="36"/>
      <c r="H64" s="21">
        <f t="shared" si="2"/>
        <v>0</v>
      </c>
      <c r="I64" s="21">
        <f t="shared" si="3"/>
        <v>0</v>
      </c>
      <c r="J64" s="22">
        <f t="shared" si="4"/>
        <v>0</v>
      </c>
      <c r="K64" s="22">
        <f t="shared" si="13"/>
        <v>0</v>
      </c>
      <c r="L64" s="22">
        <f t="shared" si="13"/>
        <v>0</v>
      </c>
      <c r="M64" s="22">
        <f t="shared" si="13"/>
        <v>0</v>
      </c>
      <c r="N64" s="22">
        <f t="shared" si="13"/>
        <v>0</v>
      </c>
      <c r="O64" s="22">
        <f t="shared" si="13"/>
        <v>0</v>
      </c>
      <c r="P64" s="37"/>
      <c r="Q64" s="37"/>
      <c r="R64" s="37"/>
      <c r="S64" s="37"/>
      <c r="T64" s="37"/>
      <c r="U64" s="24">
        <f t="shared" si="6"/>
        <v>0</v>
      </c>
      <c r="V64" s="37"/>
      <c r="W64" s="37"/>
      <c r="X64" s="37"/>
      <c r="Y64" s="37"/>
      <c r="Z64" s="37"/>
      <c r="AA64" s="24">
        <f t="shared" si="7"/>
        <v>0</v>
      </c>
      <c r="AB64" s="37"/>
      <c r="AC64" s="37"/>
      <c r="AD64" s="37"/>
      <c r="AE64" s="37"/>
      <c r="AF64" s="37"/>
      <c r="AG64" s="24">
        <f t="shared" si="8"/>
        <v>0</v>
      </c>
      <c r="AH64" s="37"/>
      <c r="AI64" s="37"/>
      <c r="AJ64" s="37"/>
      <c r="AK64" s="37"/>
      <c r="AL64" s="37"/>
      <c r="AM64" s="24">
        <f t="shared" si="9"/>
        <v>0</v>
      </c>
      <c r="AN64" s="37"/>
      <c r="AO64" s="37"/>
      <c r="AP64" s="37"/>
      <c r="AQ64" s="37"/>
      <c r="AR64" s="37"/>
      <c r="AS64" s="24">
        <f t="shared" si="10"/>
        <v>0</v>
      </c>
    </row>
    <row r="65" spans="1:47" ht="21" hidden="1" customHeight="1" x14ac:dyDescent="0.3">
      <c r="A65" s="33"/>
      <c r="B65" s="34"/>
      <c r="C65" s="35"/>
      <c r="D65" s="36"/>
      <c r="E65" s="36"/>
      <c r="F65" s="36"/>
      <c r="G65" s="36"/>
      <c r="H65" s="21">
        <f t="shared" si="2"/>
        <v>0</v>
      </c>
      <c r="I65" s="21">
        <f t="shared" si="3"/>
        <v>0</v>
      </c>
      <c r="J65" s="22">
        <f t="shared" si="4"/>
        <v>0</v>
      </c>
      <c r="K65" s="22">
        <f t="shared" si="13"/>
        <v>0</v>
      </c>
      <c r="L65" s="22">
        <f t="shared" si="13"/>
        <v>0</v>
      </c>
      <c r="M65" s="22">
        <f t="shared" si="13"/>
        <v>0</v>
      </c>
      <c r="N65" s="22">
        <f t="shared" si="13"/>
        <v>0</v>
      </c>
      <c r="O65" s="22">
        <f t="shared" si="13"/>
        <v>0</v>
      </c>
      <c r="P65" s="37"/>
      <c r="Q65" s="37"/>
      <c r="R65" s="37"/>
      <c r="S65" s="37"/>
      <c r="T65" s="37"/>
      <c r="U65" s="24">
        <f t="shared" si="6"/>
        <v>0</v>
      </c>
      <c r="V65" s="37"/>
      <c r="W65" s="37"/>
      <c r="X65" s="37"/>
      <c r="Y65" s="37"/>
      <c r="Z65" s="37"/>
      <c r="AA65" s="24">
        <f t="shared" si="7"/>
        <v>0</v>
      </c>
      <c r="AB65" s="37"/>
      <c r="AC65" s="37"/>
      <c r="AD65" s="37"/>
      <c r="AE65" s="37"/>
      <c r="AF65" s="37"/>
      <c r="AG65" s="24">
        <f t="shared" si="8"/>
        <v>0</v>
      </c>
      <c r="AH65" s="37"/>
      <c r="AI65" s="37"/>
      <c r="AJ65" s="37"/>
      <c r="AK65" s="37"/>
      <c r="AL65" s="37"/>
      <c r="AM65" s="24">
        <f t="shared" si="9"/>
        <v>0</v>
      </c>
      <c r="AN65" s="37"/>
      <c r="AO65" s="37"/>
      <c r="AP65" s="37"/>
      <c r="AQ65" s="37"/>
      <c r="AR65" s="37"/>
      <c r="AS65" s="24">
        <f t="shared" si="10"/>
        <v>0</v>
      </c>
      <c r="AU65" s="39"/>
    </row>
    <row r="66" spans="1:47" ht="10.5" customHeight="1" thickBot="1" x14ac:dyDescent="0.3">
      <c r="A66" s="40" t="s">
        <v>28</v>
      </c>
      <c r="B66" s="41"/>
      <c r="C66" s="40"/>
      <c r="D66" s="40"/>
      <c r="E66" s="40"/>
      <c r="F66" s="40"/>
      <c r="G66" s="40"/>
      <c r="H66" s="42"/>
      <c r="I66" s="42"/>
      <c r="J66" s="42"/>
      <c r="K66" s="42"/>
      <c r="L66" s="42"/>
      <c r="M66" s="42"/>
      <c r="N66" s="42"/>
      <c r="O66" s="42"/>
      <c r="P66" s="40"/>
      <c r="Q66" s="40"/>
      <c r="R66" s="40"/>
      <c r="S66" s="40"/>
      <c r="T66" s="40"/>
      <c r="U66" s="43"/>
      <c r="V66" s="40"/>
      <c r="W66" s="40"/>
      <c r="X66" s="40"/>
      <c r="Y66" s="40"/>
      <c r="Z66" s="40"/>
      <c r="AA66" s="43"/>
      <c r="AB66" s="40"/>
      <c r="AC66" s="40"/>
      <c r="AD66" s="40"/>
      <c r="AE66" s="40"/>
      <c r="AF66" s="40"/>
      <c r="AG66" s="43"/>
      <c r="AH66" s="40"/>
      <c r="AI66" s="40"/>
      <c r="AJ66" s="40"/>
      <c r="AK66" s="40"/>
      <c r="AL66" s="40"/>
      <c r="AM66" s="43"/>
      <c r="AN66" s="40"/>
      <c r="AO66" s="40"/>
      <c r="AP66" s="40"/>
      <c r="AQ66" s="40"/>
      <c r="AR66" s="40"/>
      <c r="AS66" s="43"/>
    </row>
    <row r="67" spans="1:47" ht="38.25" customHeight="1" thickBot="1" x14ac:dyDescent="0.35">
      <c r="A67" s="203" t="s">
        <v>29</v>
      </c>
      <c r="B67" s="205" t="s">
        <v>30</v>
      </c>
      <c r="C67" s="16"/>
      <c r="D67" s="16"/>
      <c r="E67" s="16"/>
      <c r="F67" s="16"/>
      <c r="G67" s="16"/>
      <c r="H67" s="16">
        <f t="shared" ref="H67:AS67" si="14">H68+H90</f>
        <v>71</v>
      </c>
      <c r="I67" s="15">
        <f t="shared" si="14"/>
        <v>2556</v>
      </c>
      <c r="J67" s="15">
        <f t="shared" si="14"/>
        <v>269</v>
      </c>
      <c r="K67" s="15">
        <f t="shared" si="14"/>
        <v>64</v>
      </c>
      <c r="L67" s="15">
        <f t="shared" si="14"/>
        <v>8</v>
      </c>
      <c r="M67" s="15">
        <f t="shared" si="14"/>
        <v>84</v>
      </c>
      <c r="N67" s="15">
        <f t="shared" si="14"/>
        <v>113</v>
      </c>
      <c r="O67" s="15">
        <f t="shared" si="14"/>
        <v>2287</v>
      </c>
      <c r="P67" s="14">
        <f t="shared" si="14"/>
        <v>10</v>
      </c>
      <c r="Q67" s="14">
        <f t="shared" si="14"/>
        <v>0</v>
      </c>
      <c r="R67" s="14">
        <f t="shared" si="14"/>
        <v>12</v>
      </c>
      <c r="S67" s="14">
        <f t="shared" si="14"/>
        <v>17</v>
      </c>
      <c r="T67" s="14">
        <f t="shared" si="14"/>
        <v>393</v>
      </c>
      <c r="U67" s="16">
        <f t="shared" si="14"/>
        <v>12</v>
      </c>
      <c r="V67" s="14">
        <f t="shared" si="14"/>
        <v>14</v>
      </c>
      <c r="W67" s="14">
        <f t="shared" si="14"/>
        <v>0</v>
      </c>
      <c r="X67" s="14">
        <f t="shared" si="14"/>
        <v>28</v>
      </c>
      <c r="Y67" s="14">
        <f t="shared" si="14"/>
        <v>31</v>
      </c>
      <c r="Z67" s="14">
        <f t="shared" si="14"/>
        <v>575</v>
      </c>
      <c r="AA67" s="16">
        <f t="shared" si="14"/>
        <v>18</v>
      </c>
      <c r="AB67" s="14">
        <f t="shared" si="14"/>
        <v>10</v>
      </c>
      <c r="AC67" s="14">
        <f t="shared" si="14"/>
        <v>0</v>
      </c>
      <c r="AD67" s="14">
        <f t="shared" si="14"/>
        <v>14</v>
      </c>
      <c r="AE67" s="14">
        <f t="shared" si="14"/>
        <v>22</v>
      </c>
      <c r="AF67" s="14">
        <f t="shared" si="14"/>
        <v>494</v>
      </c>
      <c r="AG67" s="16">
        <f t="shared" si="14"/>
        <v>15</v>
      </c>
      <c r="AH67" s="14">
        <f t="shared" si="14"/>
        <v>22</v>
      </c>
      <c r="AI67" s="14">
        <f t="shared" si="14"/>
        <v>8</v>
      </c>
      <c r="AJ67" s="14">
        <f t="shared" si="14"/>
        <v>20</v>
      </c>
      <c r="AK67" s="14">
        <f t="shared" si="14"/>
        <v>35</v>
      </c>
      <c r="AL67" s="14">
        <f t="shared" si="14"/>
        <v>599</v>
      </c>
      <c r="AM67" s="16">
        <f t="shared" si="14"/>
        <v>19</v>
      </c>
      <c r="AN67" s="14">
        <f t="shared" si="14"/>
        <v>8</v>
      </c>
      <c r="AO67" s="14">
        <f t="shared" si="14"/>
        <v>0</v>
      </c>
      <c r="AP67" s="14">
        <f t="shared" si="14"/>
        <v>10</v>
      </c>
      <c r="AQ67" s="14">
        <f t="shared" si="14"/>
        <v>8</v>
      </c>
      <c r="AR67" s="14">
        <f t="shared" si="14"/>
        <v>226</v>
      </c>
      <c r="AS67" s="16">
        <f t="shared" si="14"/>
        <v>7</v>
      </c>
      <c r="AU67" s="12" t="e">
        <f>IF(H67=SUM(U67,AG67,AA67,AM67,#REF!,#REF!,#REF!,#REF!,#REF!,AS67),TRUE)</f>
        <v>#REF!</v>
      </c>
    </row>
    <row r="68" spans="1:47" ht="21" customHeight="1" thickBot="1" x14ac:dyDescent="0.35">
      <c r="A68" s="203" t="s">
        <v>31</v>
      </c>
      <c r="B68" s="204"/>
      <c r="C68" s="16"/>
      <c r="D68" s="16"/>
      <c r="E68" s="16"/>
      <c r="F68" s="16"/>
      <c r="G68" s="16"/>
      <c r="H68" s="16">
        <f t="shared" ref="H68:AS68" si="15">SUM(H69:H87)</f>
        <v>60</v>
      </c>
      <c r="I68" s="16">
        <f t="shared" si="15"/>
        <v>2160</v>
      </c>
      <c r="J68" s="16">
        <f t="shared" si="15"/>
        <v>239</v>
      </c>
      <c r="K68" s="16">
        <f t="shared" si="15"/>
        <v>60</v>
      </c>
      <c r="L68" s="16">
        <f t="shared" si="15"/>
        <v>8</v>
      </c>
      <c r="M68" s="16">
        <f t="shared" si="15"/>
        <v>76</v>
      </c>
      <c r="N68" s="16">
        <f t="shared" si="15"/>
        <v>95</v>
      </c>
      <c r="O68" s="16">
        <f t="shared" si="15"/>
        <v>1921</v>
      </c>
      <c r="P68" s="14">
        <f t="shared" si="15"/>
        <v>10</v>
      </c>
      <c r="Q68" s="14">
        <f t="shared" si="15"/>
        <v>0</v>
      </c>
      <c r="R68" s="14">
        <f t="shared" si="15"/>
        <v>12</v>
      </c>
      <c r="S68" s="14">
        <f t="shared" si="15"/>
        <v>17</v>
      </c>
      <c r="T68" s="14">
        <f t="shared" si="15"/>
        <v>393</v>
      </c>
      <c r="U68" s="16">
        <f t="shared" si="15"/>
        <v>12</v>
      </c>
      <c r="V68" s="14">
        <f t="shared" si="15"/>
        <v>12</v>
      </c>
      <c r="W68" s="14">
        <f t="shared" si="15"/>
        <v>0</v>
      </c>
      <c r="X68" s="14">
        <f t="shared" si="15"/>
        <v>24</v>
      </c>
      <c r="Y68" s="14">
        <f t="shared" si="15"/>
        <v>22</v>
      </c>
      <c r="Z68" s="14">
        <f t="shared" si="15"/>
        <v>374</v>
      </c>
      <c r="AA68" s="16">
        <f t="shared" si="15"/>
        <v>12</v>
      </c>
      <c r="AB68" s="14">
        <f t="shared" si="15"/>
        <v>8</v>
      </c>
      <c r="AC68" s="14">
        <f t="shared" si="15"/>
        <v>0</v>
      </c>
      <c r="AD68" s="14">
        <f t="shared" si="15"/>
        <v>10</v>
      </c>
      <c r="AE68" s="14">
        <f t="shared" si="15"/>
        <v>13</v>
      </c>
      <c r="AF68" s="14">
        <f t="shared" si="15"/>
        <v>329</v>
      </c>
      <c r="AG68" s="16">
        <f t="shared" si="15"/>
        <v>10</v>
      </c>
      <c r="AH68" s="14">
        <f t="shared" si="15"/>
        <v>22</v>
      </c>
      <c r="AI68" s="14">
        <f t="shared" si="15"/>
        <v>8</v>
      </c>
      <c r="AJ68" s="14">
        <f t="shared" si="15"/>
        <v>20</v>
      </c>
      <c r="AK68" s="14">
        <f t="shared" si="15"/>
        <v>35</v>
      </c>
      <c r="AL68" s="14">
        <f t="shared" si="15"/>
        <v>599</v>
      </c>
      <c r="AM68" s="16">
        <f t="shared" si="15"/>
        <v>19</v>
      </c>
      <c r="AN68" s="14">
        <f t="shared" si="15"/>
        <v>8</v>
      </c>
      <c r="AO68" s="14">
        <f t="shared" si="15"/>
        <v>0</v>
      </c>
      <c r="AP68" s="14">
        <f t="shared" si="15"/>
        <v>10</v>
      </c>
      <c r="AQ68" s="14">
        <f t="shared" si="15"/>
        <v>8</v>
      </c>
      <c r="AR68" s="14">
        <f t="shared" si="15"/>
        <v>226</v>
      </c>
      <c r="AS68" s="16">
        <f t="shared" si="15"/>
        <v>7</v>
      </c>
      <c r="AU68" s="12" t="e">
        <f>IF(H68=SUM(U68,AG68,AA68,AM68,#REF!,#REF!,#REF!,#REF!,#REF!,AS68),TRUE)</f>
        <v>#REF!</v>
      </c>
    </row>
    <row r="69" spans="1:47" ht="21" customHeight="1" x14ac:dyDescent="0.25">
      <c r="A69" s="213" t="s">
        <v>141</v>
      </c>
      <c r="B69" s="34" t="s">
        <v>314</v>
      </c>
      <c r="C69" s="35"/>
      <c r="D69" s="212">
        <v>1</v>
      </c>
      <c r="E69" s="212"/>
      <c r="F69" s="212"/>
      <c r="G69" s="212">
        <v>1</v>
      </c>
      <c r="H69" s="21">
        <f t="shared" ref="H69:H70" si="16">U69+AA69+AG69+AM69+AS69</f>
        <v>2</v>
      </c>
      <c r="I69" s="21">
        <f t="shared" ref="I69:I70" si="17">SUM(O69,J69)</f>
        <v>72</v>
      </c>
      <c r="J69" s="22">
        <f t="shared" ref="J69:J70" si="18">SUM(K69:N69)</f>
        <v>12</v>
      </c>
      <c r="K69" s="22">
        <f t="shared" ref="K69:K70" si="19">SUM(P69,V69,AB69,AH69,AN69)</f>
        <v>4</v>
      </c>
      <c r="L69" s="22">
        <f t="shared" ref="L69:L70" si="20">SUM(Q69,W69,AC69,AI69,AO69)</f>
        <v>0</v>
      </c>
      <c r="M69" s="22">
        <f t="shared" ref="M69:M70" si="21">SUM(R69,X69,AD69,AJ69,AP69)</f>
        <v>4</v>
      </c>
      <c r="N69" s="22">
        <f t="shared" ref="N69:N70" si="22">SUM(S69,Y69,AE69,AK69,AQ69)</f>
        <v>4</v>
      </c>
      <c r="O69" s="22">
        <f t="shared" ref="O69:O70" si="23">SUM(T69,Z69,AF69,AL69,AR69)</f>
        <v>60</v>
      </c>
      <c r="P69" s="211">
        <v>4</v>
      </c>
      <c r="Q69" s="211"/>
      <c r="R69" s="211">
        <v>4</v>
      </c>
      <c r="S69" s="211">
        <v>4</v>
      </c>
      <c r="T69" s="211">
        <v>60</v>
      </c>
      <c r="U69" s="24">
        <f t="shared" ref="U69:U70" si="24">SUM(P69:T69)/36</f>
        <v>2</v>
      </c>
      <c r="V69" s="211"/>
      <c r="W69" s="211"/>
      <c r="X69" s="211"/>
      <c r="Y69" s="211"/>
      <c r="Z69" s="211"/>
      <c r="AA69" s="24">
        <f t="shared" ref="AA69:AA70" si="25">SUM(V69:Z69)/36</f>
        <v>0</v>
      </c>
      <c r="AB69" s="211"/>
      <c r="AC69" s="211"/>
      <c r="AD69" s="211"/>
      <c r="AE69" s="211"/>
      <c r="AF69" s="211"/>
      <c r="AG69" s="24">
        <f t="shared" ref="AG69:AG70" si="26">SUM(AB69:AF69)/36</f>
        <v>0</v>
      </c>
      <c r="AH69" s="211"/>
      <c r="AI69" s="211"/>
      <c r="AJ69" s="211"/>
      <c r="AK69" s="211"/>
      <c r="AL69" s="211"/>
      <c r="AM69" s="24">
        <f t="shared" ref="AM69:AM70" si="27">SUM(AH69:AL69)/36</f>
        <v>0</v>
      </c>
      <c r="AN69" s="211"/>
      <c r="AO69" s="211"/>
      <c r="AP69" s="211"/>
      <c r="AQ69" s="211"/>
      <c r="AR69" s="211"/>
      <c r="AS69" s="24">
        <f t="shared" ref="AS69:AS70" si="28">SUM(AN69:AR69)/36</f>
        <v>0</v>
      </c>
    </row>
    <row r="70" spans="1:47" ht="21" customHeight="1" x14ac:dyDescent="0.25">
      <c r="A70" s="214" t="s">
        <v>143</v>
      </c>
      <c r="B70" s="34" t="s">
        <v>136</v>
      </c>
      <c r="C70" s="35">
        <v>4</v>
      </c>
      <c r="D70" s="212"/>
      <c r="E70" s="212"/>
      <c r="F70" s="212"/>
      <c r="G70" s="212">
        <v>4</v>
      </c>
      <c r="H70" s="21">
        <f t="shared" si="16"/>
        <v>3</v>
      </c>
      <c r="I70" s="21">
        <f t="shared" si="17"/>
        <v>108</v>
      </c>
      <c r="J70" s="22">
        <f t="shared" si="18"/>
        <v>19</v>
      </c>
      <c r="K70" s="22">
        <f t="shared" si="19"/>
        <v>6</v>
      </c>
      <c r="L70" s="22">
        <f t="shared" si="20"/>
        <v>0</v>
      </c>
      <c r="M70" s="22">
        <f t="shared" si="21"/>
        <v>4</v>
      </c>
      <c r="N70" s="22">
        <f t="shared" si="22"/>
        <v>9</v>
      </c>
      <c r="O70" s="22">
        <f t="shared" si="23"/>
        <v>89</v>
      </c>
      <c r="P70" s="211"/>
      <c r="Q70" s="211"/>
      <c r="R70" s="211"/>
      <c r="S70" s="211"/>
      <c r="T70" s="211"/>
      <c r="U70" s="24">
        <f t="shared" si="24"/>
        <v>0</v>
      </c>
      <c r="V70" s="211"/>
      <c r="W70" s="211"/>
      <c r="X70" s="211"/>
      <c r="Y70" s="211"/>
      <c r="Z70" s="211"/>
      <c r="AA70" s="24">
        <f t="shared" si="25"/>
        <v>0</v>
      </c>
      <c r="AB70" s="211"/>
      <c r="AC70" s="211"/>
      <c r="AD70" s="211"/>
      <c r="AE70" s="211"/>
      <c r="AF70" s="211"/>
      <c r="AG70" s="24">
        <f t="shared" si="26"/>
        <v>0</v>
      </c>
      <c r="AH70" s="211">
        <v>6</v>
      </c>
      <c r="AI70" s="211"/>
      <c r="AJ70" s="211">
        <v>4</v>
      </c>
      <c r="AK70" s="211">
        <v>9</v>
      </c>
      <c r="AL70" s="211">
        <v>89</v>
      </c>
      <c r="AM70" s="24">
        <f t="shared" si="27"/>
        <v>3</v>
      </c>
      <c r="AN70" s="211"/>
      <c r="AO70" s="211"/>
      <c r="AP70" s="211"/>
      <c r="AQ70" s="211"/>
      <c r="AR70" s="211"/>
      <c r="AS70" s="24">
        <f t="shared" si="28"/>
        <v>0</v>
      </c>
    </row>
    <row r="71" spans="1:47" ht="21" customHeight="1" x14ac:dyDescent="0.25">
      <c r="A71" s="214" t="s">
        <v>145</v>
      </c>
      <c r="B71" s="44" t="s">
        <v>142</v>
      </c>
      <c r="C71" s="35">
        <v>1</v>
      </c>
      <c r="D71" s="36"/>
      <c r="E71" s="36"/>
      <c r="F71" s="36">
        <v>1</v>
      </c>
      <c r="G71" s="36"/>
      <c r="H71" s="45">
        <f t="shared" ref="H71:H87" si="29">U71+AA71+AG71+AM71+AS71</f>
        <v>5</v>
      </c>
      <c r="I71" s="45">
        <f t="shared" ref="I71:I87" si="30">SUM(O71,J71)</f>
        <v>180</v>
      </c>
      <c r="J71" s="46">
        <f t="shared" ref="J71:J87" si="31">SUM(K71:N71)</f>
        <v>15</v>
      </c>
      <c r="K71" s="46">
        <f t="shared" ref="K71:O85" si="32">SUM(P71,V71,AB71,AH71,AN71)</f>
        <v>2</v>
      </c>
      <c r="L71" s="46">
        <f t="shared" si="32"/>
        <v>0</v>
      </c>
      <c r="M71" s="46">
        <f t="shared" si="32"/>
        <v>4</v>
      </c>
      <c r="N71" s="46">
        <f t="shared" si="32"/>
        <v>9</v>
      </c>
      <c r="O71" s="46">
        <f t="shared" si="32"/>
        <v>165</v>
      </c>
      <c r="P71" s="37">
        <v>2</v>
      </c>
      <c r="Q71" s="37"/>
      <c r="R71" s="37">
        <v>4</v>
      </c>
      <c r="S71" s="37">
        <v>9</v>
      </c>
      <c r="T71" s="37">
        <v>165</v>
      </c>
      <c r="U71" s="47">
        <f t="shared" ref="U71:U87" si="33">SUM(P71:T71)/36</f>
        <v>5</v>
      </c>
      <c r="V71" s="37"/>
      <c r="W71" s="37"/>
      <c r="X71" s="37"/>
      <c r="Y71" s="37"/>
      <c r="Z71" s="37"/>
      <c r="AA71" s="47">
        <f t="shared" ref="AA71:AA87" si="34">SUM(V71:Z71)/36</f>
        <v>0</v>
      </c>
      <c r="AB71" s="37"/>
      <c r="AC71" s="37"/>
      <c r="AD71" s="37"/>
      <c r="AE71" s="37"/>
      <c r="AF71" s="37"/>
      <c r="AG71" s="47">
        <f t="shared" ref="AG71:AG87" si="35">SUM(AB71:AF71)/36</f>
        <v>0</v>
      </c>
      <c r="AH71" s="37"/>
      <c r="AI71" s="37"/>
      <c r="AJ71" s="37"/>
      <c r="AK71" s="37"/>
      <c r="AL71" s="37"/>
      <c r="AM71" s="47">
        <f t="shared" ref="AM71:AM87" si="36">SUM(AH71:AL71)/36</f>
        <v>0</v>
      </c>
      <c r="AN71" s="37"/>
      <c r="AO71" s="37"/>
      <c r="AP71" s="37"/>
      <c r="AQ71" s="37"/>
      <c r="AR71" s="37"/>
      <c r="AS71" s="47">
        <f t="shared" ref="AS71:AS87" si="37">SUM(AN71:AR71)/36</f>
        <v>0</v>
      </c>
    </row>
    <row r="72" spans="1:47" ht="21" customHeight="1" x14ac:dyDescent="0.25">
      <c r="A72" s="214" t="s">
        <v>147</v>
      </c>
      <c r="B72" s="438" t="s">
        <v>144</v>
      </c>
      <c r="C72" s="35">
        <v>2</v>
      </c>
      <c r="D72" s="36"/>
      <c r="E72" s="36"/>
      <c r="F72" s="36"/>
      <c r="G72" s="36">
        <v>2</v>
      </c>
      <c r="H72" s="45">
        <f t="shared" si="29"/>
        <v>3</v>
      </c>
      <c r="I72" s="45">
        <f t="shared" si="30"/>
        <v>108</v>
      </c>
      <c r="J72" s="46">
        <f t="shared" si="31"/>
        <v>19</v>
      </c>
      <c r="K72" s="46">
        <f t="shared" si="32"/>
        <v>4</v>
      </c>
      <c r="L72" s="46">
        <f t="shared" si="32"/>
        <v>0</v>
      </c>
      <c r="M72" s="46">
        <f t="shared" si="32"/>
        <v>6</v>
      </c>
      <c r="N72" s="46">
        <f t="shared" si="32"/>
        <v>9</v>
      </c>
      <c r="O72" s="46">
        <f t="shared" si="32"/>
        <v>89</v>
      </c>
      <c r="P72" s="37"/>
      <c r="Q72" s="37"/>
      <c r="R72" s="37"/>
      <c r="S72" s="37"/>
      <c r="T72" s="37"/>
      <c r="U72" s="47">
        <f t="shared" si="33"/>
        <v>0</v>
      </c>
      <c r="V72" s="228">
        <v>4</v>
      </c>
      <c r="W72" s="228"/>
      <c r="X72" s="228">
        <v>6</v>
      </c>
      <c r="Y72" s="228">
        <v>9</v>
      </c>
      <c r="Z72" s="228">
        <v>89</v>
      </c>
      <c r="AA72" s="47">
        <f t="shared" si="34"/>
        <v>3</v>
      </c>
      <c r="AB72" s="37"/>
      <c r="AC72" s="37"/>
      <c r="AD72" s="37"/>
      <c r="AE72" s="37"/>
      <c r="AF72" s="37"/>
      <c r="AG72" s="47">
        <f t="shared" si="35"/>
        <v>0</v>
      </c>
      <c r="AH72" s="37"/>
      <c r="AI72" s="37"/>
      <c r="AJ72" s="37"/>
      <c r="AK72" s="37"/>
      <c r="AL72" s="37"/>
      <c r="AM72" s="47">
        <f t="shared" si="36"/>
        <v>0</v>
      </c>
      <c r="AN72" s="37"/>
      <c r="AO72" s="37"/>
      <c r="AP72" s="37"/>
      <c r="AQ72" s="37"/>
      <c r="AR72" s="37"/>
      <c r="AS72" s="47">
        <f t="shared" si="37"/>
        <v>0</v>
      </c>
      <c r="AT72" s="227"/>
    </row>
    <row r="73" spans="1:47" ht="26.25" customHeight="1" x14ac:dyDescent="0.25">
      <c r="A73" s="214" t="s">
        <v>149</v>
      </c>
      <c r="B73" s="44" t="s">
        <v>146</v>
      </c>
      <c r="C73" s="35"/>
      <c r="D73" s="36">
        <v>4</v>
      </c>
      <c r="E73" s="36"/>
      <c r="F73" s="36"/>
      <c r="G73" s="36">
        <v>4</v>
      </c>
      <c r="H73" s="45">
        <f t="shared" si="29"/>
        <v>5</v>
      </c>
      <c r="I73" s="45">
        <f t="shared" si="30"/>
        <v>180</v>
      </c>
      <c r="J73" s="46">
        <f t="shared" si="31"/>
        <v>16</v>
      </c>
      <c r="K73" s="46">
        <f t="shared" si="32"/>
        <v>4</v>
      </c>
      <c r="L73" s="46">
        <f t="shared" si="32"/>
        <v>8</v>
      </c>
      <c r="M73" s="46">
        <f t="shared" si="32"/>
        <v>0</v>
      </c>
      <c r="N73" s="46">
        <f t="shared" si="32"/>
        <v>4</v>
      </c>
      <c r="O73" s="46">
        <f t="shared" si="32"/>
        <v>164</v>
      </c>
      <c r="P73" s="37"/>
      <c r="Q73" s="37"/>
      <c r="R73" s="37"/>
      <c r="S73" s="37"/>
      <c r="T73" s="37"/>
      <c r="U73" s="47">
        <f t="shared" si="33"/>
        <v>0</v>
      </c>
      <c r="V73" s="37"/>
      <c r="W73" s="37"/>
      <c r="X73" s="37"/>
      <c r="Y73" s="37"/>
      <c r="Z73" s="37"/>
      <c r="AA73" s="47">
        <f t="shared" si="34"/>
        <v>0</v>
      </c>
      <c r="AB73" s="37"/>
      <c r="AC73" s="37"/>
      <c r="AD73" s="37"/>
      <c r="AE73" s="37"/>
      <c r="AF73" s="37"/>
      <c r="AG73" s="47">
        <f t="shared" si="35"/>
        <v>0</v>
      </c>
      <c r="AH73" s="37">
        <v>4</v>
      </c>
      <c r="AI73" s="37">
        <v>8</v>
      </c>
      <c r="AJ73" s="37"/>
      <c r="AK73" s="37">
        <v>4</v>
      </c>
      <c r="AL73" s="37">
        <v>164</v>
      </c>
      <c r="AM73" s="47">
        <f t="shared" si="36"/>
        <v>5</v>
      </c>
      <c r="AN73" s="37"/>
      <c r="AO73" s="37"/>
      <c r="AP73" s="37"/>
      <c r="AQ73" s="37"/>
      <c r="AR73" s="37"/>
      <c r="AS73" s="47">
        <f t="shared" si="37"/>
        <v>0</v>
      </c>
    </row>
    <row r="74" spans="1:47" ht="21" customHeight="1" x14ac:dyDescent="0.25">
      <c r="A74" s="214" t="s">
        <v>151</v>
      </c>
      <c r="B74" s="44" t="s">
        <v>148</v>
      </c>
      <c r="C74" s="35">
        <v>3</v>
      </c>
      <c r="D74" s="36">
        <v>1</v>
      </c>
      <c r="E74" s="36"/>
      <c r="F74" s="36">
        <v>23</v>
      </c>
      <c r="G74" s="36">
        <v>1</v>
      </c>
      <c r="H74" s="45">
        <f t="shared" si="29"/>
        <v>16</v>
      </c>
      <c r="I74" s="45">
        <f t="shared" si="30"/>
        <v>576</v>
      </c>
      <c r="J74" s="46">
        <f t="shared" si="31"/>
        <v>39</v>
      </c>
      <c r="K74" s="46">
        <f t="shared" si="32"/>
        <v>10</v>
      </c>
      <c r="L74" s="46">
        <f t="shared" si="32"/>
        <v>0</v>
      </c>
      <c r="M74" s="46">
        <f t="shared" si="32"/>
        <v>16</v>
      </c>
      <c r="N74" s="46">
        <f t="shared" si="32"/>
        <v>13</v>
      </c>
      <c r="O74" s="46">
        <f t="shared" si="32"/>
        <v>537</v>
      </c>
      <c r="P74" s="37">
        <v>4</v>
      </c>
      <c r="Q74" s="37"/>
      <c r="R74" s="37">
        <v>4</v>
      </c>
      <c r="S74" s="37">
        <v>4</v>
      </c>
      <c r="T74" s="37">
        <v>168</v>
      </c>
      <c r="U74" s="47">
        <f t="shared" si="33"/>
        <v>5</v>
      </c>
      <c r="V74" s="37">
        <v>2</v>
      </c>
      <c r="W74" s="37"/>
      <c r="X74" s="37">
        <v>6</v>
      </c>
      <c r="Y74" s="37"/>
      <c r="Z74" s="37">
        <v>136</v>
      </c>
      <c r="AA74" s="47">
        <f t="shared" si="34"/>
        <v>4</v>
      </c>
      <c r="AB74" s="37">
        <v>4</v>
      </c>
      <c r="AC74" s="37"/>
      <c r="AD74" s="37">
        <v>6</v>
      </c>
      <c r="AE74" s="37">
        <v>9</v>
      </c>
      <c r="AF74" s="37">
        <v>233</v>
      </c>
      <c r="AG74" s="47">
        <f t="shared" si="35"/>
        <v>7</v>
      </c>
      <c r="AH74" s="37"/>
      <c r="AI74" s="37"/>
      <c r="AJ74" s="37"/>
      <c r="AK74" s="37"/>
      <c r="AL74" s="37"/>
      <c r="AM74" s="47">
        <f t="shared" si="36"/>
        <v>0</v>
      </c>
      <c r="AN74" s="37"/>
      <c r="AO74" s="37"/>
      <c r="AP74" s="37"/>
      <c r="AQ74" s="37"/>
      <c r="AR74" s="37"/>
      <c r="AS74" s="47">
        <f t="shared" si="37"/>
        <v>0</v>
      </c>
    </row>
    <row r="75" spans="1:47" ht="24" customHeight="1" x14ac:dyDescent="0.25">
      <c r="A75" s="214" t="s">
        <v>153</v>
      </c>
      <c r="B75" s="232" t="s">
        <v>154</v>
      </c>
      <c r="C75" s="35"/>
      <c r="D75" s="36">
        <v>2</v>
      </c>
      <c r="E75" s="36"/>
      <c r="F75" s="36"/>
      <c r="G75" s="36">
        <v>2</v>
      </c>
      <c r="H75" s="45">
        <f t="shared" si="29"/>
        <v>2</v>
      </c>
      <c r="I75" s="45">
        <f t="shared" si="30"/>
        <v>72</v>
      </c>
      <c r="J75" s="46">
        <f t="shared" si="31"/>
        <v>14</v>
      </c>
      <c r="K75" s="46">
        <f t="shared" si="32"/>
        <v>2</v>
      </c>
      <c r="L75" s="46">
        <f t="shared" si="32"/>
        <v>0</v>
      </c>
      <c r="M75" s="46">
        <f t="shared" si="32"/>
        <v>8</v>
      </c>
      <c r="N75" s="46">
        <f t="shared" si="32"/>
        <v>4</v>
      </c>
      <c r="O75" s="46">
        <f t="shared" si="32"/>
        <v>58</v>
      </c>
      <c r="P75" s="37"/>
      <c r="Q75" s="37"/>
      <c r="R75" s="37"/>
      <c r="S75" s="37"/>
      <c r="T75" s="37"/>
      <c r="U75" s="47">
        <f t="shared" si="33"/>
        <v>0</v>
      </c>
      <c r="V75" s="230">
        <v>2</v>
      </c>
      <c r="W75" s="230"/>
      <c r="X75" s="230">
        <v>8</v>
      </c>
      <c r="Y75" s="230">
        <v>4</v>
      </c>
      <c r="Z75" s="230">
        <v>58</v>
      </c>
      <c r="AA75" s="47">
        <f t="shared" si="34"/>
        <v>2</v>
      </c>
      <c r="AB75" s="37"/>
      <c r="AC75" s="37"/>
      <c r="AD75" s="37"/>
      <c r="AE75" s="37"/>
      <c r="AF75" s="37"/>
      <c r="AG75" s="47">
        <f t="shared" si="35"/>
        <v>0</v>
      </c>
      <c r="AH75" s="37"/>
      <c r="AI75" s="37"/>
      <c r="AJ75" s="37"/>
      <c r="AK75" s="37"/>
      <c r="AL75" s="37"/>
      <c r="AM75" s="47">
        <f t="shared" si="36"/>
        <v>0</v>
      </c>
      <c r="AN75" s="37"/>
      <c r="AO75" s="37"/>
      <c r="AP75" s="37"/>
      <c r="AQ75" s="37"/>
      <c r="AR75" s="37"/>
      <c r="AS75" s="47">
        <f t="shared" si="37"/>
        <v>0</v>
      </c>
    </row>
    <row r="76" spans="1:47" ht="21" customHeight="1" x14ac:dyDescent="0.25">
      <c r="A76" s="214" t="s">
        <v>155</v>
      </c>
      <c r="B76" s="44" t="s">
        <v>159</v>
      </c>
      <c r="C76" s="35"/>
      <c r="D76" s="36">
        <v>5</v>
      </c>
      <c r="E76" s="36"/>
      <c r="F76" s="36"/>
      <c r="G76" s="36">
        <v>5</v>
      </c>
      <c r="H76" s="45">
        <f t="shared" si="29"/>
        <v>3</v>
      </c>
      <c r="I76" s="45">
        <f t="shared" si="30"/>
        <v>108</v>
      </c>
      <c r="J76" s="46">
        <f t="shared" si="31"/>
        <v>12</v>
      </c>
      <c r="K76" s="46">
        <f t="shared" si="32"/>
        <v>4</v>
      </c>
      <c r="L76" s="46">
        <f t="shared" si="32"/>
        <v>0</v>
      </c>
      <c r="M76" s="46">
        <f t="shared" si="32"/>
        <v>4</v>
      </c>
      <c r="N76" s="46">
        <f t="shared" si="32"/>
        <v>4</v>
      </c>
      <c r="O76" s="46">
        <f t="shared" si="32"/>
        <v>96</v>
      </c>
      <c r="P76" s="37"/>
      <c r="Q76" s="37"/>
      <c r="R76" s="37"/>
      <c r="S76" s="37"/>
      <c r="T76" s="37"/>
      <c r="U76" s="47">
        <f t="shared" si="33"/>
        <v>0</v>
      </c>
      <c r="V76" s="37"/>
      <c r="W76" s="37"/>
      <c r="X76" s="37"/>
      <c r="Y76" s="37"/>
      <c r="Z76" s="37"/>
      <c r="AA76" s="47">
        <f t="shared" si="34"/>
        <v>0</v>
      </c>
      <c r="AB76" s="37"/>
      <c r="AC76" s="37"/>
      <c r="AD76" s="37"/>
      <c r="AE76" s="37"/>
      <c r="AF76" s="37"/>
      <c r="AG76" s="47">
        <f t="shared" si="35"/>
        <v>0</v>
      </c>
      <c r="AH76" s="37"/>
      <c r="AI76" s="37"/>
      <c r="AJ76" s="37"/>
      <c r="AK76" s="37"/>
      <c r="AL76" s="37"/>
      <c r="AM76" s="47">
        <f t="shared" si="36"/>
        <v>0</v>
      </c>
      <c r="AN76" s="37">
        <v>4</v>
      </c>
      <c r="AO76" s="37"/>
      <c r="AP76" s="37">
        <v>4</v>
      </c>
      <c r="AQ76" s="37">
        <v>4</v>
      </c>
      <c r="AR76" s="37">
        <v>96</v>
      </c>
      <c r="AS76" s="47">
        <f t="shared" si="37"/>
        <v>3</v>
      </c>
    </row>
    <row r="77" spans="1:47" ht="21" customHeight="1" x14ac:dyDescent="0.25">
      <c r="A77" s="214" t="s">
        <v>158</v>
      </c>
      <c r="B77" s="44" t="s">
        <v>162</v>
      </c>
      <c r="C77" s="35"/>
      <c r="D77" s="36">
        <v>5</v>
      </c>
      <c r="E77" s="36"/>
      <c r="F77" s="36">
        <v>5</v>
      </c>
      <c r="G77" s="36"/>
      <c r="H77" s="45">
        <f t="shared" si="29"/>
        <v>4</v>
      </c>
      <c r="I77" s="45">
        <f t="shared" si="30"/>
        <v>144</v>
      </c>
      <c r="J77" s="46">
        <f t="shared" si="31"/>
        <v>14</v>
      </c>
      <c r="K77" s="46">
        <f t="shared" si="32"/>
        <v>4</v>
      </c>
      <c r="L77" s="46">
        <f t="shared" si="32"/>
        <v>0</v>
      </c>
      <c r="M77" s="46">
        <f t="shared" si="32"/>
        <v>6</v>
      </c>
      <c r="N77" s="46">
        <f t="shared" si="32"/>
        <v>4</v>
      </c>
      <c r="O77" s="46">
        <f t="shared" si="32"/>
        <v>130</v>
      </c>
      <c r="P77" s="37"/>
      <c r="Q77" s="37"/>
      <c r="R77" s="37"/>
      <c r="S77" s="37"/>
      <c r="T77" s="37"/>
      <c r="U77" s="47">
        <f t="shared" si="33"/>
        <v>0</v>
      </c>
      <c r="V77" s="37"/>
      <c r="W77" s="37"/>
      <c r="X77" s="37"/>
      <c r="Y77" s="37"/>
      <c r="Z77" s="37"/>
      <c r="AA77" s="47">
        <f t="shared" si="34"/>
        <v>0</v>
      </c>
      <c r="AB77" s="37"/>
      <c r="AC77" s="37"/>
      <c r="AD77" s="37"/>
      <c r="AE77" s="37"/>
      <c r="AF77" s="37"/>
      <c r="AG77" s="47">
        <f t="shared" si="35"/>
        <v>0</v>
      </c>
      <c r="AH77" s="37"/>
      <c r="AI77" s="37"/>
      <c r="AJ77" s="37"/>
      <c r="AK77" s="37"/>
      <c r="AL77" s="37"/>
      <c r="AM77" s="47">
        <f t="shared" si="36"/>
        <v>0</v>
      </c>
      <c r="AN77" s="37">
        <v>4</v>
      </c>
      <c r="AO77" s="37"/>
      <c r="AP77" s="37">
        <v>6</v>
      </c>
      <c r="AQ77" s="37">
        <v>4</v>
      </c>
      <c r="AR77" s="37">
        <v>130</v>
      </c>
      <c r="AS77" s="47">
        <f t="shared" si="37"/>
        <v>4</v>
      </c>
    </row>
    <row r="78" spans="1:47" ht="21" customHeight="1" x14ac:dyDescent="0.25">
      <c r="A78" s="215" t="s">
        <v>160</v>
      </c>
      <c r="B78" s="44" t="s">
        <v>163</v>
      </c>
      <c r="C78" s="229">
        <v>2</v>
      </c>
      <c r="D78" s="36"/>
      <c r="E78" s="36"/>
      <c r="F78" s="36"/>
      <c r="G78" s="36">
        <v>2</v>
      </c>
      <c r="H78" s="45">
        <f t="shared" si="29"/>
        <v>3</v>
      </c>
      <c r="I78" s="45">
        <f t="shared" si="30"/>
        <v>108</v>
      </c>
      <c r="J78" s="46">
        <f t="shared" si="31"/>
        <v>17</v>
      </c>
      <c r="K78" s="46">
        <f t="shared" si="32"/>
        <v>4</v>
      </c>
      <c r="L78" s="46">
        <f t="shared" si="32"/>
        <v>0</v>
      </c>
      <c r="M78" s="46">
        <f t="shared" si="32"/>
        <v>4</v>
      </c>
      <c r="N78" s="46">
        <f t="shared" si="32"/>
        <v>9</v>
      </c>
      <c r="O78" s="46">
        <f t="shared" si="32"/>
        <v>91</v>
      </c>
      <c r="P78" s="224"/>
      <c r="Q78" s="224"/>
      <c r="R78" s="224"/>
      <c r="S78" s="224"/>
      <c r="T78" s="224"/>
      <c r="U78" s="47">
        <f t="shared" si="33"/>
        <v>0</v>
      </c>
      <c r="V78" s="224">
        <v>4</v>
      </c>
      <c r="W78" s="224"/>
      <c r="X78" s="224">
        <v>4</v>
      </c>
      <c r="Y78" s="224">
        <v>9</v>
      </c>
      <c r="Z78" s="224">
        <v>91</v>
      </c>
      <c r="AA78" s="47">
        <f t="shared" si="34"/>
        <v>3</v>
      </c>
      <c r="AB78" s="37"/>
      <c r="AC78" s="37"/>
      <c r="AD78" s="37"/>
      <c r="AE78" s="37"/>
      <c r="AF78" s="37"/>
      <c r="AG78" s="47">
        <f t="shared" si="35"/>
        <v>0</v>
      </c>
      <c r="AH78" s="37"/>
      <c r="AI78" s="37"/>
      <c r="AJ78" s="37"/>
      <c r="AK78" s="37"/>
      <c r="AL78" s="37"/>
      <c r="AM78" s="47">
        <f t="shared" si="36"/>
        <v>0</v>
      </c>
      <c r="AN78" s="37"/>
      <c r="AO78" s="37"/>
      <c r="AP78" s="37"/>
      <c r="AQ78" s="37"/>
      <c r="AR78" s="37"/>
      <c r="AS78" s="47">
        <f t="shared" si="37"/>
        <v>0</v>
      </c>
      <c r="AT78" s="227"/>
    </row>
    <row r="79" spans="1:47" ht="21" customHeight="1" x14ac:dyDescent="0.25">
      <c r="A79" s="215" t="s">
        <v>317</v>
      </c>
      <c r="B79" s="34" t="s">
        <v>164</v>
      </c>
      <c r="C79" s="35">
        <v>4</v>
      </c>
      <c r="D79" s="36"/>
      <c r="E79" s="36"/>
      <c r="F79" s="36"/>
      <c r="G79" s="36">
        <v>4</v>
      </c>
      <c r="H79" s="45">
        <f t="shared" si="29"/>
        <v>4</v>
      </c>
      <c r="I79" s="45">
        <f t="shared" si="30"/>
        <v>144</v>
      </c>
      <c r="J79" s="46">
        <f t="shared" si="31"/>
        <v>19</v>
      </c>
      <c r="K79" s="46">
        <f t="shared" si="32"/>
        <v>4</v>
      </c>
      <c r="L79" s="46">
        <f t="shared" si="32"/>
        <v>0</v>
      </c>
      <c r="M79" s="46">
        <f t="shared" si="32"/>
        <v>6</v>
      </c>
      <c r="N79" s="46">
        <f t="shared" si="32"/>
        <v>9</v>
      </c>
      <c r="O79" s="46">
        <f t="shared" si="32"/>
        <v>125</v>
      </c>
      <c r="P79" s="37"/>
      <c r="Q79" s="37"/>
      <c r="R79" s="37"/>
      <c r="S79" s="37"/>
      <c r="T79" s="37"/>
      <c r="U79" s="47">
        <f t="shared" si="33"/>
        <v>0</v>
      </c>
      <c r="V79" s="37"/>
      <c r="W79" s="37"/>
      <c r="X79" s="37"/>
      <c r="Y79" s="37"/>
      <c r="Z79" s="37"/>
      <c r="AA79" s="47">
        <f t="shared" si="34"/>
        <v>0</v>
      </c>
      <c r="AB79" s="37"/>
      <c r="AC79" s="37"/>
      <c r="AD79" s="37"/>
      <c r="AE79" s="37"/>
      <c r="AF79" s="37"/>
      <c r="AG79" s="47">
        <f t="shared" si="35"/>
        <v>0</v>
      </c>
      <c r="AH79" s="37">
        <v>4</v>
      </c>
      <c r="AI79" s="37"/>
      <c r="AJ79" s="37">
        <v>6</v>
      </c>
      <c r="AK79" s="37">
        <v>9</v>
      </c>
      <c r="AL79" s="37">
        <v>125</v>
      </c>
      <c r="AM79" s="47">
        <f t="shared" si="36"/>
        <v>4</v>
      </c>
      <c r="AN79" s="37"/>
      <c r="AO79" s="37"/>
      <c r="AP79" s="37"/>
      <c r="AQ79" s="37"/>
      <c r="AR79" s="37"/>
      <c r="AS79" s="47">
        <f t="shared" si="37"/>
        <v>0</v>
      </c>
    </row>
    <row r="80" spans="1:47" ht="21" customHeight="1" x14ac:dyDescent="0.25">
      <c r="A80" s="215" t="s">
        <v>318</v>
      </c>
      <c r="B80" s="34" t="s">
        <v>165</v>
      </c>
      <c r="C80" s="35"/>
      <c r="D80" s="36">
        <v>3</v>
      </c>
      <c r="E80" s="36"/>
      <c r="F80" s="36"/>
      <c r="G80" s="36">
        <v>3</v>
      </c>
      <c r="H80" s="45">
        <f t="shared" si="29"/>
        <v>3</v>
      </c>
      <c r="I80" s="45">
        <f t="shared" si="30"/>
        <v>108</v>
      </c>
      <c r="J80" s="46">
        <f t="shared" si="31"/>
        <v>12</v>
      </c>
      <c r="K80" s="46">
        <f t="shared" si="32"/>
        <v>4</v>
      </c>
      <c r="L80" s="46">
        <f t="shared" si="32"/>
        <v>0</v>
      </c>
      <c r="M80" s="46">
        <f t="shared" si="32"/>
        <v>4</v>
      </c>
      <c r="N80" s="46">
        <f t="shared" si="32"/>
        <v>4</v>
      </c>
      <c r="O80" s="46">
        <f t="shared" si="32"/>
        <v>96</v>
      </c>
      <c r="P80" s="37"/>
      <c r="Q80" s="37"/>
      <c r="R80" s="37"/>
      <c r="S80" s="37"/>
      <c r="T80" s="37"/>
      <c r="U80" s="47">
        <f t="shared" si="33"/>
        <v>0</v>
      </c>
      <c r="V80" s="37"/>
      <c r="W80" s="37"/>
      <c r="X80" s="37"/>
      <c r="Y80" s="37"/>
      <c r="Z80" s="37"/>
      <c r="AA80" s="47">
        <f t="shared" si="34"/>
        <v>0</v>
      </c>
      <c r="AB80" s="37">
        <v>4</v>
      </c>
      <c r="AC80" s="37"/>
      <c r="AD80" s="37">
        <v>4</v>
      </c>
      <c r="AE80" s="37">
        <v>4</v>
      </c>
      <c r="AF80" s="37">
        <v>96</v>
      </c>
      <c r="AG80" s="47">
        <f t="shared" si="35"/>
        <v>3</v>
      </c>
      <c r="AH80" s="37"/>
      <c r="AI80" s="37"/>
      <c r="AJ80" s="37"/>
      <c r="AK80" s="37"/>
      <c r="AL80" s="37"/>
      <c r="AM80" s="47">
        <f t="shared" si="36"/>
        <v>0</v>
      </c>
      <c r="AN80" s="37"/>
      <c r="AO80" s="37"/>
      <c r="AP80" s="37"/>
      <c r="AQ80" s="37"/>
      <c r="AR80" s="37"/>
      <c r="AS80" s="47">
        <f t="shared" si="37"/>
        <v>0</v>
      </c>
    </row>
    <row r="81" spans="1:47" ht="21" customHeight="1" x14ac:dyDescent="0.3">
      <c r="A81" s="215" t="s">
        <v>319</v>
      </c>
      <c r="B81" s="34" t="s">
        <v>166</v>
      </c>
      <c r="C81" s="35">
        <v>4</v>
      </c>
      <c r="D81" s="36"/>
      <c r="E81" s="36"/>
      <c r="F81" s="36"/>
      <c r="G81" s="36">
        <v>4</v>
      </c>
      <c r="H81" s="45">
        <f t="shared" si="29"/>
        <v>3</v>
      </c>
      <c r="I81" s="45">
        <f t="shared" si="30"/>
        <v>108</v>
      </c>
      <c r="J81" s="46">
        <f t="shared" si="31"/>
        <v>19</v>
      </c>
      <c r="K81" s="46">
        <f t="shared" si="32"/>
        <v>4</v>
      </c>
      <c r="L81" s="46">
        <f t="shared" si="32"/>
        <v>0</v>
      </c>
      <c r="M81" s="46">
        <f t="shared" si="32"/>
        <v>6</v>
      </c>
      <c r="N81" s="46">
        <f t="shared" si="32"/>
        <v>9</v>
      </c>
      <c r="O81" s="46">
        <f t="shared" si="32"/>
        <v>89</v>
      </c>
      <c r="P81" s="37"/>
      <c r="Q81" s="37"/>
      <c r="R81" s="37"/>
      <c r="S81" s="37"/>
      <c r="T81" s="37"/>
      <c r="U81" s="47">
        <f t="shared" si="33"/>
        <v>0</v>
      </c>
      <c r="V81" s="37"/>
      <c r="W81" s="37"/>
      <c r="X81" s="37"/>
      <c r="Y81" s="37"/>
      <c r="Z81" s="37"/>
      <c r="AA81" s="47">
        <f t="shared" si="34"/>
        <v>0</v>
      </c>
      <c r="AB81" s="37"/>
      <c r="AC81" s="37"/>
      <c r="AD81" s="37"/>
      <c r="AE81" s="37"/>
      <c r="AF81" s="37"/>
      <c r="AG81" s="47">
        <f t="shared" si="35"/>
        <v>0</v>
      </c>
      <c r="AH81" s="37">
        <v>4</v>
      </c>
      <c r="AI81" s="37"/>
      <c r="AJ81" s="37">
        <v>6</v>
      </c>
      <c r="AK81" s="37">
        <v>9</v>
      </c>
      <c r="AL81" s="37">
        <v>89</v>
      </c>
      <c r="AM81" s="47">
        <f t="shared" si="36"/>
        <v>3</v>
      </c>
      <c r="AN81" s="37"/>
      <c r="AO81" s="37"/>
      <c r="AP81" s="37"/>
      <c r="AQ81" s="37"/>
      <c r="AR81" s="37"/>
      <c r="AS81" s="47">
        <f t="shared" si="37"/>
        <v>0</v>
      </c>
      <c r="AU81" s="38"/>
    </row>
    <row r="82" spans="1:47" ht="21" customHeight="1" x14ac:dyDescent="0.25">
      <c r="A82" s="215" t="s">
        <v>320</v>
      </c>
      <c r="B82" s="34" t="s">
        <v>167</v>
      </c>
      <c r="C82" s="35"/>
      <c r="D82" s="36">
        <v>4</v>
      </c>
      <c r="E82" s="36"/>
      <c r="F82" s="36"/>
      <c r="G82" s="36">
        <v>4</v>
      </c>
      <c r="H82" s="45">
        <f t="shared" si="29"/>
        <v>4</v>
      </c>
      <c r="I82" s="45">
        <f t="shared" si="30"/>
        <v>144</v>
      </c>
      <c r="J82" s="46">
        <f t="shared" si="31"/>
        <v>12</v>
      </c>
      <c r="K82" s="46">
        <f t="shared" si="32"/>
        <v>4</v>
      </c>
      <c r="L82" s="46">
        <f t="shared" si="32"/>
        <v>0</v>
      </c>
      <c r="M82" s="46">
        <f t="shared" si="32"/>
        <v>4</v>
      </c>
      <c r="N82" s="46">
        <f t="shared" si="32"/>
        <v>4</v>
      </c>
      <c r="O82" s="46">
        <f t="shared" si="32"/>
        <v>132</v>
      </c>
      <c r="P82" s="37"/>
      <c r="Q82" s="37"/>
      <c r="R82" s="37"/>
      <c r="S82" s="37"/>
      <c r="T82" s="37"/>
      <c r="U82" s="47">
        <f t="shared" si="33"/>
        <v>0</v>
      </c>
      <c r="V82" s="37"/>
      <c r="W82" s="37"/>
      <c r="X82" s="37"/>
      <c r="Y82" s="37"/>
      <c r="Z82" s="37"/>
      <c r="AA82" s="47">
        <f t="shared" si="34"/>
        <v>0</v>
      </c>
      <c r="AB82" s="37"/>
      <c r="AC82" s="37"/>
      <c r="AD82" s="37"/>
      <c r="AE82" s="37"/>
      <c r="AF82" s="37"/>
      <c r="AG82" s="47">
        <f t="shared" si="35"/>
        <v>0</v>
      </c>
      <c r="AH82" s="37">
        <v>4</v>
      </c>
      <c r="AI82" s="37"/>
      <c r="AJ82" s="37">
        <v>4</v>
      </c>
      <c r="AK82" s="37">
        <v>4</v>
      </c>
      <c r="AL82" s="37">
        <v>132</v>
      </c>
      <c r="AM82" s="47">
        <f t="shared" si="36"/>
        <v>4</v>
      </c>
      <c r="AN82" s="37"/>
      <c r="AO82" s="37"/>
      <c r="AP82" s="37"/>
      <c r="AQ82" s="37"/>
      <c r="AR82" s="37"/>
      <c r="AS82" s="47">
        <f t="shared" si="37"/>
        <v>0</v>
      </c>
    </row>
    <row r="83" spans="1:47" ht="21" hidden="1" customHeight="1" x14ac:dyDescent="0.25">
      <c r="A83" s="33"/>
      <c r="B83" s="48"/>
      <c r="C83" s="35"/>
      <c r="D83" s="36"/>
      <c r="E83" s="36"/>
      <c r="F83" s="36"/>
      <c r="G83" s="36"/>
      <c r="H83" s="45">
        <f t="shared" si="29"/>
        <v>0</v>
      </c>
      <c r="I83" s="45">
        <f t="shared" si="30"/>
        <v>0</v>
      </c>
      <c r="J83" s="46">
        <f t="shared" si="31"/>
        <v>0</v>
      </c>
      <c r="K83" s="46">
        <f t="shared" si="32"/>
        <v>0</v>
      </c>
      <c r="L83" s="46">
        <f t="shared" si="32"/>
        <v>0</v>
      </c>
      <c r="M83" s="46">
        <f t="shared" si="32"/>
        <v>0</v>
      </c>
      <c r="N83" s="46">
        <f t="shared" si="32"/>
        <v>0</v>
      </c>
      <c r="O83" s="46">
        <f t="shared" si="32"/>
        <v>0</v>
      </c>
      <c r="P83" s="37"/>
      <c r="Q83" s="37"/>
      <c r="R83" s="37"/>
      <c r="S83" s="37"/>
      <c r="T83" s="37"/>
      <c r="U83" s="47">
        <f t="shared" si="33"/>
        <v>0</v>
      </c>
      <c r="V83" s="37"/>
      <c r="W83" s="37"/>
      <c r="X83" s="37"/>
      <c r="Y83" s="37"/>
      <c r="Z83" s="37"/>
      <c r="AA83" s="47">
        <f t="shared" si="34"/>
        <v>0</v>
      </c>
      <c r="AB83" s="37"/>
      <c r="AC83" s="37"/>
      <c r="AD83" s="37"/>
      <c r="AE83" s="37"/>
      <c r="AF83" s="37"/>
      <c r="AG83" s="47">
        <f t="shared" si="35"/>
        <v>0</v>
      </c>
      <c r="AH83" s="37"/>
      <c r="AI83" s="37"/>
      <c r="AJ83" s="37"/>
      <c r="AK83" s="37"/>
      <c r="AL83" s="37"/>
      <c r="AM83" s="47">
        <f t="shared" si="36"/>
        <v>0</v>
      </c>
      <c r="AN83" s="37"/>
      <c r="AO83" s="37"/>
      <c r="AP83" s="37"/>
      <c r="AQ83" s="37"/>
      <c r="AR83" s="37"/>
      <c r="AS83" s="47">
        <f t="shared" si="37"/>
        <v>0</v>
      </c>
    </row>
    <row r="84" spans="1:47" ht="21" hidden="1" customHeight="1" x14ac:dyDescent="0.25">
      <c r="A84" s="33"/>
      <c r="B84" s="48"/>
      <c r="C84" s="35"/>
      <c r="D84" s="36"/>
      <c r="E84" s="36"/>
      <c r="F84" s="36"/>
      <c r="G84" s="36"/>
      <c r="H84" s="45">
        <f t="shared" si="29"/>
        <v>0</v>
      </c>
      <c r="I84" s="45">
        <f t="shared" si="30"/>
        <v>0</v>
      </c>
      <c r="J84" s="46">
        <f t="shared" si="31"/>
        <v>0</v>
      </c>
      <c r="K84" s="46">
        <f t="shared" si="32"/>
        <v>0</v>
      </c>
      <c r="L84" s="46">
        <f t="shared" si="32"/>
        <v>0</v>
      </c>
      <c r="M84" s="46">
        <f t="shared" si="32"/>
        <v>0</v>
      </c>
      <c r="N84" s="46">
        <f t="shared" si="32"/>
        <v>0</v>
      </c>
      <c r="O84" s="46">
        <f t="shared" si="32"/>
        <v>0</v>
      </c>
      <c r="P84" s="37"/>
      <c r="Q84" s="37"/>
      <c r="R84" s="37"/>
      <c r="S84" s="37"/>
      <c r="T84" s="37"/>
      <c r="U84" s="47">
        <f t="shared" si="33"/>
        <v>0</v>
      </c>
      <c r="V84" s="37"/>
      <c r="W84" s="37"/>
      <c r="X84" s="37"/>
      <c r="Y84" s="37"/>
      <c r="Z84" s="37"/>
      <c r="AA84" s="47">
        <f t="shared" si="34"/>
        <v>0</v>
      </c>
      <c r="AB84" s="37"/>
      <c r="AC84" s="37"/>
      <c r="AD84" s="37"/>
      <c r="AE84" s="37"/>
      <c r="AF84" s="37"/>
      <c r="AG84" s="47">
        <f t="shared" si="35"/>
        <v>0</v>
      </c>
      <c r="AH84" s="37"/>
      <c r="AI84" s="37"/>
      <c r="AJ84" s="37"/>
      <c r="AK84" s="37"/>
      <c r="AL84" s="37"/>
      <c r="AM84" s="47">
        <f t="shared" si="36"/>
        <v>0</v>
      </c>
      <c r="AN84" s="37"/>
      <c r="AO84" s="37"/>
      <c r="AP84" s="37"/>
      <c r="AQ84" s="37"/>
      <c r="AR84" s="37"/>
      <c r="AS84" s="47">
        <f t="shared" si="37"/>
        <v>0</v>
      </c>
    </row>
    <row r="85" spans="1:47" ht="21" hidden="1" customHeight="1" x14ac:dyDescent="0.25">
      <c r="A85" s="33"/>
      <c r="B85" s="48"/>
      <c r="C85" s="35"/>
      <c r="D85" s="36"/>
      <c r="E85" s="36"/>
      <c r="F85" s="36"/>
      <c r="G85" s="36"/>
      <c r="H85" s="45">
        <f t="shared" si="29"/>
        <v>0</v>
      </c>
      <c r="I85" s="45">
        <f t="shared" si="30"/>
        <v>0</v>
      </c>
      <c r="J85" s="46">
        <f t="shared" si="31"/>
        <v>0</v>
      </c>
      <c r="K85" s="46">
        <f t="shared" si="32"/>
        <v>0</v>
      </c>
      <c r="L85" s="46">
        <f t="shared" si="32"/>
        <v>0</v>
      </c>
      <c r="M85" s="46">
        <f t="shared" si="32"/>
        <v>0</v>
      </c>
      <c r="N85" s="46">
        <f t="shared" si="32"/>
        <v>0</v>
      </c>
      <c r="O85" s="46">
        <f t="shared" si="32"/>
        <v>0</v>
      </c>
      <c r="P85" s="37"/>
      <c r="Q85" s="37"/>
      <c r="R85" s="37"/>
      <c r="S85" s="37"/>
      <c r="T85" s="37"/>
      <c r="U85" s="47">
        <f t="shared" si="33"/>
        <v>0</v>
      </c>
      <c r="V85" s="37"/>
      <c r="W85" s="37"/>
      <c r="X85" s="37"/>
      <c r="Y85" s="37"/>
      <c r="Z85" s="37"/>
      <c r="AA85" s="47">
        <f t="shared" si="34"/>
        <v>0</v>
      </c>
      <c r="AB85" s="37"/>
      <c r="AC85" s="37"/>
      <c r="AD85" s="37"/>
      <c r="AE85" s="37"/>
      <c r="AF85" s="37"/>
      <c r="AG85" s="47">
        <f t="shared" si="35"/>
        <v>0</v>
      </c>
      <c r="AH85" s="37"/>
      <c r="AI85" s="37"/>
      <c r="AJ85" s="37"/>
      <c r="AK85" s="37"/>
      <c r="AL85" s="37"/>
      <c r="AM85" s="47">
        <f t="shared" si="36"/>
        <v>0</v>
      </c>
      <c r="AN85" s="37"/>
      <c r="AO85" s="37"/>
      <c r="AP85" s="37"/>
      <c r="AQ85" s="37"/>
      <c r="AR85" s="37"/>
      <c r="AS85" s="47">
        <f t="shared" si="37"/>
        <v>0</v>
      </c>
    </row>
    <row r="86" spans="1:47" ht="20.25" hidden="1" customHeight="1" x14ac:dyDescent="0.25">
      <c r="A86" s="33"/>
      <c r="B86" s="48"/>
      <c r="C86" s="35"/>
      <c r="D86" s="36"/>
      <c r="E86" s="36"/>
      <c r="F86" s="36"/>
      <c r="G86" s="36"/>
      <c r="H86" s="45">
        <f t="shared" si="29"/>
        <v>0</v>
      </c>
      <c r="I86" s="45">
        <f t="shared" si="30"/>
        <v>0</v>
      </c>
      <c r="J86" s="46">
        <f t="shared" si="31"/>
        <v>0</v>
      </c>
      <c r="K86" s="46">
        <f t="shared" ref="K86:O87" si="38">SUM(P86,V86,AB86,AH86,AN86)</f>
        <v>0</v>
      </c>
      <c r="L86" s="46">
        <f t="shared" si="38"/>
        <v>0</v>
      </c>
      <c r="M86" s="46">
        <f t="shared" si="38"/>
        <v>0</v>
      </c>
      <c r="N86" s="46">
        <f t="shared" si="38"/>
        <v>0</v>
      </c>
      <c r="O86" s="46">
        <f t="shared" si="38"/>
        <v>0</v>
      </c>
      <c r="P86" s="37"/>
      <c r="Q86" s="37"/>
      <c r="R86" s="37"/>
      <c r="S86" s="37"/>
      <c r="T86" s="37"/>
      <c r="U86" s="47">
        <f t="shared" si="33"/>
        <v>0</v>
      </c>
      <c r="V86" s="37"/>
      <c r="W86" s="37"/>
      <c r="X86" s="37"/>
      <c r="Y86" s="37"/>
      <c r="Z86" s="37"/>
      <c r="AA86" s="47">
        <f t="shared" si="34"/>
        <v>0</v>
      </c>
      <c r="AB86" s="37"/>
      <c r="AC86" s="37"/>
      <c r="AD86" s="37"/>
      <c r="AE86" s="37"/>
      <c r="AF86" s="37"/>
      <c r="AG86" s="47">
        <f t="shared" si="35"/>
        <v>0</v>
      </c>
      <c r="AH86" s="37"/>
      <c r="AI86" s="37"/>
      <c r="AJ86" s="37"/>
      <c r="AK86" s="37"/>
      <c r="AL86" s="37"/>
      <c r="AM86" s="47">
        <f t="shared" si="36"/>
        <v>0</v>
      </c>
      <c r="AN86" s="37"/>
      <c r="AO86" s="37"/>
      <c r="AP86" s="37"/>
      <c r="AQ86" s="37"/>
      <c r="AR86" s="37"/>
      <c r="AS86" s="47">
        <f t="shared" si="37"/>
        <v>0</v>
      </c>
    </row>
    <row r="87" spans="1:47" ht="18.75" hidden="1" customHeight="1" x14ac:dyDescent="0.3">
      <c r="A87" s="33"/>
      <c r="B87" s="48"/>
      <c r="C87" s="35"/>
      <c r="D87" s="36"/>
      <c r="E87" s="36"/>
      <c r="F87" s="36"/>
      <c r="G87" s="36"/>
      <c r="H87" s="45">
        <f t="shared" si="29"/>
        <v>0</v>
      </c>
      <c r="I87" s="45">
        <f t="shared" si="30"/>
        <v>0</v>
      </c>
      <c r="J87" s="46">
        <f t="shared" si="31"/>
        <v>0</v>
      </c>
      <c r="K87" s="46">
        <f t="shared" si="38"/>
        <v>0</v>
      </c>
      <c r="L87" s="46">
        <f t="shared" si="38"/>
        <v>0</v>
      </c>
      <c r="M87" s="46">
        <f t="shared" si="38"/>
        <v>0</v>
      </c>
      <c r="N87" s="46">
        <f t="shared" si="38"/>
        <v>0</v>
      </c>
      <c r="O87" s="46">
        <f t="shared" si="38"/>
        <v>0</v>
      </c>
      <c r="P87" s="37"/>
      <c r="Q87" s="37"/>
      <c r="R87" s="37"/>
      <c r="S87" s="37"/>
      <c r="T87" s="37"/>
      <c r="U87" s="47">
        <f t="shared" si="33"/>
        <v>0</v>
      </c>
      <c r="V87" s="37"/>
      <c r="W87" s="37"/>
      <c r="X87" s="37"/>
      <c r="Y87" s="37"/>
      <c r="Z87" s="37"/>
      <c r="AA87" s="47">
        <f t="shared" si="34"/>
        <v>0</v>
      </c>
      <c r="AB87" s="37"/>
      <c r="AC87" s="37"/>
      <c r="AD87" s="37"/>
      <c r="AE87" s="37"/>
      <c r="AF87" s="37"/>
      <c r="AG87" s="47">
        <f t="shared" si="35"/>
        <v>0</v>
      </c>
      <c r="AH87" s="37"/>
      <c r="AI87" s="37"/>
      <c r="AJ87" s="37"/>
      <c r="AK87" s="37"/>
      <c r="AL87" s="37"/>
      <c r="AM87" s="47">
        <f t="shared" si="36"/>
        <v>0</v>
      </c>
      <c r="AN87" s="37"/>
      <c r="AO87" s="37"/>
      <c r="AP87" s="37"/>
      <c r="AQ87" s="37"/>
      <c r="AR87" s="37"/>
      <c r="AS87" s="47">
        <f t="shared" si="37"/>
        <v>0</v>
      </c>
      <c r="AU87" s="39"/>
    </row>
    <row r="88" spans="1:47" ht="10.5" hidden="1" customHeight="1" x14ac:dyDescent="0.3">
      <c r="A88" s="40" t="s">
        <v>28</v>
      </c>
      <c r="B88" s="49"/>
      <c r="C88" s="40"/>
      <c r="D88" s="40"/>
      <c r="E88" s="40"/>
      <c r="F88" s="40"/>
      <c r="G88" s="40"/>
      <c r="H88" s="42"/>
      <c r="I88" s="42"/>
      <c r="J88" s="42"/>
      <c r="K88" s="42"/>
      <c r="L88" s="42"/>
      <c r="M88" s="42"/>
      <c r="N88" s="42"/>
      <c r="O88" s="42"/>
      <c r="P88" s="40"/>
      <c r="Q88" s="40"/>
      <c r="R88" s="40"/>
      <c r="S88" s="40"/>
      <c r="T88" s="40"/>
      <c r="U88" s="43"/>
      <c r="V88" s="40"/>
      <c r="W88" s="40"/>
      <c r="X88" s="40"/>
      <c r="Y88" s="40"/>
      <c r="Z88" s="40"/>
      <c r="AA88" s="43"/>
      <c r="AB88" s="40"/>
      <c r="AC88" s="40"/>
      <c r="AD88" s="40"/>
      <c r="AE88" s="40"/>
      <c r="AF88" s="40"/>
      <c r="AG88" s="43"/>
      <c r="AH88" s="40"/>
      <c r="AI88" s="40"/>
      <c r="AJ88" s="40"/>
      <c r="AK88" s="40"/>
      <c r="AL88" s="40"/>
      <c r="AM88" s="43"/>
      <c r="AN88" s="40"/>
      <c r="AO88" s="40"/>
      <c r="AP88" s="40"/>
      <c r="AQ88" s="40"/>
      <c r="AR88" s="40"/>
      <c r="AS88" s="43"/>
      <c r="AU88" s="12" t="e">
        <f>IF(H88=SUM(U88,AG88,AA88,AM88,#REF!,#REF!,#REF!,#REF!,#REF!,AS88),TRUE)</f>
        <v>#REF!</v>
      </c>
    </row>
    <row r="89" spans="1:47" ht="12.75" customHeight="1" thickBot="1" x14ac:dyDescent="0.3">
      <c r="A89" s="5"/>
      <c r="B89" s="6"/>
      <c r="C89" s="5"/>
      <c r="D89" s="5"/>
      <c r="E89" s="5"/>
      <c r="F89" s="5"/>
      <c r="G89" s="5"/>
      <c r="H89" s="7"/>
      <c r="I89" s="7"/>
      <c r="J89" s="7"/>
      <c r="K89" s="7"/>
      <c r="L89" s="7"/>
      <c r="M89" s="7"/>
      <c r="N89" s="7"/>
      <c r="O89" s="7"/>
      <c r="P89" s="5"/>
      <c r="Q89" s="5"/>
      <c r="R89" s="5"/>
      <c r="S89" s="5"/>
      <c r="T89" s="5"/>
      <c r="U89" s="13"/>
      <c r="V89" s="5"/>
      <c r="W89" s="5"/>
      <c r="X89" s="5"/>
      <c r="Y89" s="5"/>
      <c r="Z89" s="5"/>
      <c r="AA89" s="13"/>
      <c r="AB89" s="5"/>
      <c r="AC89" s="5"/>
      <c r="AD89" s="5"/>
      <c r="AE89" s="5"/>
      <c r="AF89" s="5"/>
      <c r="AG89" s="13"/>
      <c r="AH89" s="5"/>
      <c r="AI89" s="5"/>
      <c r="AJ89" s="5"/>
      <c r="AK89" s="5"/>
      <c r="AL89" s="5"/>
      <c r="AM89" s="13"/>
      <c r="AN89" s="5"/>
      <c r="AO89" s="5"/>
      <c r="AP89" s="5"/>
      <c r="AQ89" s="5"/>
      <c r="AR89" s="5"/>
      <c r="AS89" s="13"/>
    </row>
    <row r="90" spans="1:47" ht="19.5" customHeight="1" thickBot="1" x14ac:dyDescent="0.3">
      <c r="A90" s="203" t="s">
        <v>32</v>
      </c>
      <c r="B90" s="204" t="s">
        <v>312</v>
      </c>
      <c r="C90" s="16"/>
      <c r="D90" s="16"/>
      <c r="E90" s="16"/>
      <c r="F90" s="16"/>
      <c r="G90" s="16"/>
      <c r="H90" s="15">
        <f>SUM(H95+H100+H105+H110+H115+H120+H124)</f>
        <v>11</v>
      </c>
      <c r="I90" s="15">
        <f t="shared" ref="I90:AS90" si="39">SUM(I95+I100+I105+I110+I115+I120+I124)</f>
        <v>396</v>
      </c>
      <c r="J90" s="15">
        <f t="shared" si="39"/>
        <v>30</v>
      </c>
      <c r="K90" s="15">
        <f t="shared" si="39"/>
        <v>4</v>
      </c>
      <c r="L90" s="15">
        <f t="shared" si="39"/>
        <v>0</v>
      </c>
      <c r="M90" s="15">
        <f t="shared" si="39"/>
        <v>8</v>
      </c>
      <c r="N90" s="15">
        <f t="shared" si="39"/>
        <v>18</v>
      </c>
      <c r="O90" s="15">
        <f t="shared" si="39"/>
        <v>366</v>
      </c>
      <c r="P90" s="14">
        <f t="shared" si="39"/>
        <v>0</v>
      </c>
      <c r="Q90" s="14">
        <f t="shared" si="39"/>
        <v>0</v>
      </c>
      <c r="R90" s="14">
        <f t="shared" si="39"/>
        <v>0</v>
      </c>
      <c r="S90" s="14">
        <f t="shared" si="39"/>
        <v>0</v>
      </c>
      <c r="T90" s="14">
        <f t="shared" si="39"/>
        <v>0</v>
      </c>
      <c r="U90" s="16">
        <f t="shared" si="39"/>
        <v>0</v>
      </c>
      <c r="V90" s="14">
        <f t="shared" si="39"/>
        <v>2</v>
      </c>
      <c r="W90" s="14">
        <f t="shared" si="39"/>
        <v>0</v>
      </c>
      <c r="X90" s="14">
        <f t="shared" si="39"/>
        <v>4</v>
      </c>
      <c r="Y90" s="14">
        <f t="shared" si="39"/>
        <v>9</v>
      </c>
      <c r="Z90" s="14">
        <f t="shared" si="39"/>
        <v>201</v>
      </c>
      <c r="AA90" s="16">
        <f t="shared" si="39"/>
        <v>6</v>
      </c>
      <c r="AB90" s="14">
        <f t="shared" si="39"/>
        <v>2</v>
      </c>
      <c r="AC90" s="14">
        <f t="shared" si="39"/>
        <v>0</v>
      </c>
      <c r="AD90" s="14">
        <f t="shared" si="39"/>
        <v>4</v>
      </c>
      <c r="AE90" s="14">
        <f t="shared" si="39"/>
        <v>9</v>
      </c>
      <c r="AF90" s="14">
        <f t="shared" si="39"/>
        <v>165</v>
      </c>
      <c r="AG90" s="16">
        <f t="shared" si="39"/>
        <v>5</v>
      </c>
      <c r="AH90" s="14">
        <f t="shared" si="39"/>
        <v>0</v>
      </c>
      <c r="AI90" s="14">
        <f t="shared" si="39"/>
        <v>0</v>
      </c>
      <c r="AJ90" s="14">
        <f t="shared" si="39"/>
        <v>0</v>
      </c>
      <c r="AK90" s="14">
        <f t="shared" si="39"/>
        <v>0</v>
      </c>
      <c r="AL90" s="14">
        <f t="shared" si="39"/>
        <v>0</v>
      </c>
      <c r="AM90" s="16">
        <f t="shared" si="39"/>
        <v>0</v>
      </c>
      <c r="AN90" s="14">
        <f t="shared" si="39"/>
        <v>0</v>
      </c>
      <c r="AO90" s="14">
        <f t="shared" si="39"/>
        <v>0</v>
      </c>
      <c r="AP90" s="14">
        <f t="shared" si="39"/>
        <v>0</v>
      </c>
      <c r="AQ90" s="14">
        <f t="shared" si="39"/>
        <v>0</v>
      </c>
      <c r="AR90" s="14">
        <f t="shared" si="39"/>
        <v>0</v>
      </c>
      <c r="AS90" s="16">
        <f t="shared" si="39"/>
        <v>0</v>
      </c>
    </row>
    <row r="91" spans="1:47" ht="9" hidden="1" customHeight="1" x14ac:dyDescent="0.25">
      <c r="A91" s="5"/>
      <c r="B91" s="6"/>
      <c r="C91" s="5"/>
      <c r="D91" s="5"/>
      <c r="E91" s="5"/>
      <c r="F91" s="5"/>
      <c r="G91" s="5"/>
      <c r="H91" s="7"/>
      <c r="I91" s="7"/>
      <c r="J91" s="7"/>
      <c r="K91" s="7"/>
      <c r="L91" s="7"/>
      <c r="M91" s="7"/>
      <c r="N91" s="7"/>
      <c r="O91" s="7"/>
      <c r="P91" s="5"/>
      <c r="Q91" s="5"/>
      <c r="R91" s="5"/>
      <c r="S91" s="5"/>
      <c r="T91" s="5"/>
      <c r="U91" s="13"/>
      <c r="V91" s="5"/>
      <c r="W91" s="5"/>
      <c r="X91" s="5"/>
      <c r="Y91" s="5"/>
      <c r="Z91" s="5"/>
      <c r="AA91" s="13"/>
      <c r="AB91" s="5"/>
      <c r="AC91" s="5"/>
      <c r="AD91" s="5"/>
      <c r="AE91" s="5"/>
      <c r="AF91" s="5"/>
      <c r="AG91" s="13"/>
      <c r="AH91" s="5"/>
      <c r="AI91" s="5"/>
      <c r="AJ91" s="5"/>
      <c r="AK91" s="5"/>
      <c r="AL91" s="5"/>
      <c r="AM91" s="13"/>
      <c r="AN91" s="5"/>
      <c r="AO91" s="5"/>
      <c r="AP91" s="5"/>
      <c r="AQ91" s="5"/>
      <c r="AR91" s="5"/>
      <c r="AS91" s="13"/>
    </row>
    <row r="92" spans="1:47" s="31" customFormat="1" ht="33" hidden="1" customHeight="1" thickBot="1" x14ac:dyDescent="0.3">
      <c r="A92" s="50"/>
      <c r="B92" s="51" t="s">
        <v>33</v>
      </c>
      <c r="C92" s="52"/>
      <c r="D92" s="53">
        <v>3</v>
      </c>
      <c r="E92" s="53"/>
      <c r="F92" s="53"/>
      <c r="G92" s="53"/>
      <c r="H92" s="54"/>
      <c r="I92" s="54">
        <f>SUM(O92,J92)</f>
        <v>328</v>
      </c>
      <c r="J92" s="55">
        <f>SUM(K92:N92)</f>
        <v>4</v>
      </c>
      <c r="K92" s="46">
        <f>SUM(P92,V92,AB92,AH92,AN92)</f>
        <v>0</v>
      </c>
      <c r="L92" s="46">
        <f>SUM(Q92,W92,AC92,AI92,AO92)</f>
        <v>0</v>
      </c>
      <c r="M92" s="46">
        <f>SUM(R92,X92,AD92,AJ92,AP92)</f>
        <v>0</v>
      </c>
      <c r="N92" s="46">
        <f>SUM(S92,Y92,AE92,AK92,AQ92)</f>
        <v>4</v>
      </c>
      <c r="O92" s="46">
        <f>SUM(T92,Z92,AF92,AL92,AR92)</f>
        <v>324</v>
      </c>
      <c r="P92" s="56"/>
      <c r="Q92" s="56"/>
      <c r="R92" s="57"/>
      <c r="S92" s="56"/>
      <c r="T92" s="56">
        <v>108</v>
      </c>
      <c r="U92" s="58"/>
      <c r="V92" s="56"/>
      <c r="W92" s="56"/>
      <c r="X92" s="57"/>
      <c r="Y92" s="56"/>
      <c r="Z92" s="56">
        <v>108</v>
      </c>
      <c r="AA92" s="58"/>
      <c r="AB92" s="56"/>
      <c r="AC92" s="56"/>
      <c r="AD92" s="57"/>
      <c r="AE92" s="56">
        <v>4</v>
      </c>
      <c r="AF92" s="56">
        <v>108</v>
      </c>
      <c r="AG92" s="58"/>
      <c r="AH92" s="56"/>
      <c r="AI92" s="56"/>
      <c r="AJ92" s="57"/>
      <c r="AK92" s="56"/>
      <c r="AL92" s="56"/>
      <c r="AM92" s="58"/>
      <c r="AN92" s="56"/>
      <c r="AO92" s="56"/>
      <c r="AP92" s="57"/>
      <c r="AQ92" s="56"/>
      <c r="AR92" s="56"/>
      <c r="AS92" s="58">
        <f>SUM(AN92:AR92)/36</f>
        <v>0</v>
      </c>
      <c r="AU92" s="8"/>
    </row>
    <row r="93" spans="1:47" ht="12" customHeight="1" thickBot="1" x14ac:dyDescent="0.3">
      <c r="A93" s="5"/>
      <c r="B93" s="6"/>
      <c r="C93" s="5"/>
      <c r="D93" s="5"/>
      <c r="E93" s="5"/>
      <c r="F93" s="5"/>
      <c r="G93" s="5"/>
      <c r="H93" s="7"/>
      <c r="I93" s="7"/>
      <c r="J93" s="7"/>
      <c r="K93" s="7"/>
      <c r="L93" s="7"/>
      <c r="M93" s="7"/>
      <c r="N93" s="7"/>
      <c r="O93" s="7"/>
      <c r="P93" s="5"/>
      <c r="Q93" s="5"/>
      <c r="R93" s="5"/>
      <c r="S93" s="5"/>
      <c r="T93" s="5"/>
      <c r="U93" s="13"/>
      <c r="V93" s="5"/>
      <c r="W93" s="5"/>
      <c r="X93" s="5"/>
      <c r="Y93" s="5"/>
      <c r="Z93" s="5"/>
      <c r="AA93" s="13"/>
      <c r="AB93" s="5"/>
      <c r="AC93" s="5"/>
      <c r="AD93" s="5"/>
      <c r="AE93" s="5"/>
      <c r="AF93" s="5"/>
      <c r="AG93" s="13"/>
      <c r="AH93" s="5"/>
      <c r="AI93" s="5"/>
      <c r="AJ93" s="5"/>
      <c r="AK93" s="5"/>
      <c r="AL93" s="5"/>
      <c r="AM93" s="13"/>
      <c r="AN93" s="5"/>
      <c r="AO93" s="5"/>
      <c r="AP93" s="5"/>
      <c r="AQ93" s="5"/>
      <c r="AR93" s="5"/>
      <c r="AS93" s="13"/>
    </row>
    <row r="94" spans="1:47" ht="10.5" customHeight="1" thickBot="1" x14ac:dyDescent="0.3">
      <c r="A94" s="59" t="s">
        <v>34</v>
      </c>
      <c r="B94" s="60"/>
      <c r="C94" s="61"/>
      <c r="D94" s="61"/>
      <c r="E94" s="61"/>
      <c r="F94" s="61"/>
      <c r="G94" s="238"/>
      <c r="H94" s="239"/>
      <c r="I94" s="239"/>
      <c r="J94" s="239"/>
      <c r="K94" s="239"/>
      <c r="L94" s="239"/>
      <c r="M94" s="239"/>
      <c r="N94" s="239"/>
      <c r="O94" s="239"/>
      <c r="P94" s="238"/>
      <c r="Q94" s="238"/>
      <c r="R94" s="238"/>
      <c r="S94" s="238"/>
      <c r="T94" s="238"/>
      <c r="U94" s="240"/>
      <c r="V94" s="238"/>
      <c r="W94" s="238"/>
      <c r="X94" s="238"/>
      <c r="Y94" s="238"/>
      <c r="Z94" s="238"/>
      <c r="AA94" s="240"/>
      <c r="AB94" s="238"/>
      <c r="AC94" s="238"/>
      <c r="AD94" s="238"/>
      <c r="AE94" s="238"/>
      <c r="AF94" s="238"/>
      <c r="AG94" s="240"/>
      <c r="AH94" s="238"/>
      <c r="AI94" s="238"/>
      <c r="AJ94" s="238"/>
      <c r="AK94" s="238"/>
      <c r="AL94" s="238"/>
      <c r="AM94" s="240"/>
      <c r="AN94" s="238"/>
      <c r="AO94" s="238"/>
      <c r="AP94" s="238"/>
      <c r="AQ94" s="238"/>
      <c r="AR94" s="238"/>
      <c r="AS94" s="240"/>
    </row>
    <row r="95" spans="1:47" ht="21" customHeight="1" x14ac:dyDescent="0.25">
      <c r="A95" s="64" t="s">
        <v>35</v>
      </c>
      <c r="B95" s="65" t="s">
        <v>168</v>
      </c>
      <c r="C95" s="66">
        <v>2</v>
      </c>
      <c r="D95" s="67"/>
      <c r="E95" s="67"/>
      <c r="F95" s="67"/>
      <c r="G95" s="235">
        <v>2</v>
      </c>
      <c r="H95" s="236">
        <f>U95+AA95+AG95+AM95+AS95</f>
        <v>6</v>
      </c>
      <c r="I95" s="236">
        <f>SUM(O95,J95)</f>
        <v>216</v>
      </c>
      <c r="J95" s="234">
        <f>SUM(K95:N95)</f>
        <v>15</v>
      </c>
      <c r="K95" s="234">
        <f>SUM(P95,V95,AB95,AH95,AN95)</f>
        <v>2</v>
      </c>
      <c r="L95" s="234">
        <f>SUM(Q95,W95,AC95,AI95,AO95)</f>
        <v>0</v>
      </c>
      <c r="M95" s="234">
        <f>SUM(R95,X95,AD95,AJ95,AP95)</f>
        <v>4</v>
      </c>
      <c r="N95" s="234">
        <f>SUM(S95,Y95,AE95,AK95,AQ95)</f>
        <v>9</v>
      </c>
      <c r="O95" s="234">
        <f>SUM(T95,Z95,AF95,AL95,AR95)</f>
        <v>201</v>
      </c>
      <c r="P95" s="233"/>
      <c r="Q95" s="233"/>
      <c r="R95" s="233"/>
      <c r="S95" s="233"/>
      <c r="T95" s="233"/>
      <c r="U95" s="237">
        <f>SUM(P95:T95)/36</f>
        <v>0</v>
      </c>
      <c r="V95" s="233">
        <v>2</v>
      </c>
      <c r="W95" s="233"/>
      <c r="X95" s="233">
        <v>4</v>
      </c>
      <c r="Y95" s="233">
        <v>9</v>
      </c>
      <c r="Z95" s="233">
        <v>201</v>
      </c>
      <c r="AA95" s="237">
        <f>SUM(V95:Z95)/36</f>
        <v>6</v>
      </c>
      <c r="AB95" s="233"/>
      <c r="AC95" s="233"/>
      <c r="AD95" s="233"/>
      <c r="AE95" s="233"/>
      <c r="AF95" s="233"/>
      <c r="AG95" s="237">
        <f>SUM(AB95:AF95)/36</f>
        <v>0</v>
      </c>
      <c r="AH95" s="233"/>
      <c r="AI95" s="233"/>
      <c r="AJ95" s="233"/>
      <c r="AK95" s="233"/>
      <c r="AL95" s="233"/>
      <c r="AM95" s="237">
        <f>SUM(AH95:AL95)/36</f>
        <v>0</v>
      </c>
      <c r="AN95" s="233"/>
      <c r="AO95" s="233"/>
      <c r="AP95" s="233"/>
      <c r="AQ95" s="233"/>
      <c r="AR95" s="233"/>
      <c r="AS95" s="237">
        <f>SUM(AN95:AR95)/36</f>
        <v>0</v>
      </c>
    </row>
    <row r="96" spans="1:47" ht="21" customHeight="1" x14ac:dyDescent="0.25">
      <c r="A96" s="33" t="s">
        <v>36</v>
      </c>
      <c r="B96" s="44" t="s">
        <v>169</v>
      </c>
      <c r="C96" s="241">
        <f>C95</f>
        <v>2</v>
      </c>
      <c r="D96" s="243">
        <f>D95</f>
        <v>0</v>
      </c>
      <c r="E96" s="243">
        <f>E95</f>
        <v>0</v>
      </c>
      <c r="F96" s="243">
        <f>F95</f>
        <v>0</v>
      </c>
      <c r="G96" s="242">
        <f>G95</f>
        <v>2</v>
      </c>
      <c r="H96" s="45">
        <f t="shared" ref="H96:AS96" si="40">H95</f>
        <v>6</v>
      </c>
      <c r="I96" s="45">
        <f t="shared" si="40"/>
        <v>216</v>
      </c>
      <c r="J96" s="46">
        <f t="shared" si="40"/>
        <v>15</v>
      </c>
      <c r="K96" s="46">
        <f t="shared" si="40"/>
        <v>2</v>
      </c>
      <c r="L96" s="46">
        <f t="shared" si="40"/>
        <v>0</v>
      </c>
      <c r="M96" s="46">
        <f t="shared" si="40"/>
        <v>4</v>
      </c>
      <c r="N96" s="46">
        <f t="shared" si="40"/>
        <v>9</v>
      </c>
      <c r="O96" s="46">
        <f t="shared" si="40"/>
        <v>201</v>
      </c>
      <c r="P96" s="33">
        <f t="shared" si="40"/>
        <v>0</v>
      </c>
      <c r="Q96" s="33">
        <f t="shared" si="40"/>
        <v>0</v>
      </c>
      <c r="R96" s="33">
        <f t="shared" si="40"/>
        <v>0</v>
      </c>
      <c r="S96" s="33">
        <f t="shared" si="40"/>
        <v>0</v>
      </c>
      <c r="T96" s="33">
        <f t="shared" si="40"/>
        <v>0</v>
      </c>
      <c r="U96" s="47">
        <f t="shared" si="40"/>
        <v>0</v>
      </c>
      <c r="V96" s="33">
        <f t="shared" si="40"/>
        <v>2</v>
      </c>
      <c r="W96" s="33">
        <f t="shared" si="40"/>
        <v>0</v>
      </c>
      <c r="X96" s="33">
        <f t="shared" si="40"/>
        <v>4</v>
      </c>
      <c r="Y96" s="33">
        <f t="shared" si="40"/>
        <v>9</v>
      </c>
      <c r="Z96" s="33">
        <f t="shared" si="40"/>
        <v>201</v>
      </c>
      <c r="AA96" s="47">
        <f t="shared" si="40"/>
        <v>6</v>
      </c>
      <c r="AB96" s="33">
        <f t="shared" si="40"/>
        <v>0</v>
      </c>
      <c r="AC96" s="33">
        <f t="shared" si="40"/>
        <v>0</v>
      </c>
      <c r="AD96" s="33">
        <f t="shared" si="40"/>
        <v>0</v>
      </c>
      <c r="AE96" s="33">
        <f t="shared" si="40"/>
        <v>0</v>
      </c>
      <c r="AF96" s="33">
        <f t="shared" si="40"/>
        <v>0</v>
      </c>
      <c r="AG96" s="47">
        <f t="shared" si="40"/>
        <v>0</v>
      </c>
      <c r="AH96" s="33">
        <f t="shared" si="40"/>
        <v>0</v>
      </c>
      <c r="AI96" s="33">
        <f t="shared" si="40"/>
        <v>0</v>
      </c>
      <c r="AJ96" s="33">
        <f t="shared" si="40"/>
        <v>0</v>
      </c>
      <c r="AK96" s="33">
        <f t="shared" si="40"/>
        <v>0</v>
      </c>
      <c r="AL96" s="33">
        <f t="shared" si="40"/>
        <v>0</v>
      </c>
      <c r="AM96" s="47">
        <f t="shared" si="40"/>
        <v>0</v>
      </c>
      <c r="AN96" s="33">
        <f t="shared" si="40"/>
        <v>0</v>
      </c>
      <c r="AO96" s="33">
        <f t="shared" si="40"/>
        <v>0</v>
      </c>
      <c r="AP96" s="33">
        <f t="shared" si="40"/>
        <v>0</v>
      </c>
      <c r="AQ96" s="33">
        <f t="shared" si="40"/>
        <v>0</v>
      </c>
      <c r="AR96" s="33">
        <f t="shared" si="40"/>
        <v>0</v>
      </c>
      <c r="AS96" s="47">
        <f t="shared" si="40"/>
        <v>0</v>
      </c>
    </row>
    <row r="97" spans="1:46" ht="10.5" customHeight="1" x14ac:dyDescent="0.25">
      <c r="A97" s="40" t="s">
        <v>28</v>
      </c>
      <c r="B97" s="49"/>
      <c r="C97" s="40"/>
      <c r="D97" s="40"/>
      <c r="E97" s="40"/>
      <c r="F97" s="40"/>
      <c r="G97" s="40"/>
      <c r="H97" s="42"/>
      <c r="I97" s="42"/>
      <c r="J97" s="42"/>
      <c r="K97" s="42"/>
      <c r="L97" s="42"/>
      <c r="M97" s="42"/>
      <c r="N97" s="42"/>
      <c r="O97" s="42"/>
      <c r="P97" s="40"/>
      <c r="Q97" s="40"/>
      <c r="R97" s="40"/>
      <c r="S97" s="40"/>
      <c r="T97" s="40"/>
      <c r="U97" s="43"/>
      <c r="V97" s="40"/>
      <c r="W97" s="40"/>
      <c r="X97" s="40"/>
      <c r="Y97" s="40"/>
      <c r="Z97" s="40"/>
      <c r="AA97" s="43"/>
      <c r="AB97" s="40"/>
      <c r="AC97" s="40"/>
      <c r="AD97" s="40"/>
      <c r="AE97" s="40"/>
      <c r="AF97" s="40"/>
      <c r="AG97" s="43"/>
      <c r="AH97" s="40"/>
      <c r="AI97" s="40"/>
      <c r="AJ97" s="40"/>
      <c r="AK97" s="40"/>
      <c r="AL97" s="40"/>
      <c r="AM97" s="43"/>
      <c r="AN97" s="40"/>
      <c r="AO97" s="40"/>
      <c r="AP97" s="40"/>
      <c r="AQ97" s="40"/>
      <c r="AR97" s="40"/>
      <c r="AS97" s="43"/>
    </row>
    <row r="98" spans="1:46" ht="11.25" customHeight="1" thickBot="1" x14ac:dyDescent="0.3">
      <c r="A98" s="5"/>
      <c r="B98" s="6"/>
      <c r="C98" s="5"/>
      <c r="D98" s="5"/>
      <c r="E98" s="5"/>
      <c r="F98" s="5"/>
      <c r="G98" s="5"/>
      <c r="H98" s="7"/>
      <c r="I98" s="7"/>
      <c r="J98" s="7"/>
      <c r="K98" s="7"/>
      <c r="L98" s="7"/>
      <c r="M98" s="7"/>
      <c r="N98" s="7"/>
      <c r="O98" s="7"/>
      <c r="P98" s="5"/>
      <c r="Q98" s="5"/>
      <c r="R98" s="5"/>
      <c r="S98" s="5"/>
      <c r="T98" s="5"/>
      <c r="U98" s="13"/>
      <c r="V98" s="5"/>
      <c r="W98" s="5"/>
      <c r="X98" s="5"/>
      <c r="Y98" s="5"/>
      <c r="Z98" s="5"/>
      <c r="AA98" s="13"/>
      <c r="AB98" s="5"/>
      <c r="AC98" s="5"/>
      <c r="AD98" s="5"/>
      <c r="AE98" s="5"/>
      <c r="AF98" s="5"/>
      <c r="AG98" s="13"/>
      <c r="AH98" s="5"/>
      <c r="AI98" s="5"/>
      <c r="AJ98" s="5"/>
      <c r="AK98" s="5"/>
      <c r="AL98" s="5"/>
      <c r="AM98" s="13"/>
      <c r="AN98" s="5"/>
      <c r="AO98" s="5"/>
      <c r="AP98" s="5"/>
      <c r="AQ98" s="5"/>
      <c r="AR98" s="5"/>
      <c r="AS98" s="13"/>
    </row>
    <row r="99" spans="1:46" ht="10.5" customHeight="1" thickBot="1" x14ac:dyDescent="0.3">
      <c r="A99" s="59" t="s">
        <v>37</v>
      </c>
      <c r="B99" s="60"/>
      <c r="C99" s="61"/>
      <c r="D99" s="61"/>
      <c r="E99" s="238"/>
      <c r="F99" s="238"/>
      <c r="G99" s="238"/>
      <c r="H99" s="239"/>
      <c r="I99" s="239"/>
      <c r="J99" s="239"/>
      <c r="K99" s="239"/>
      <c r="L99" s="239"/>
      <c r="M99" s="239"/>
      <c r="N99" s="239"/>
      <c r="O99" s="239"/>
      <c r="P99" s="238"/>
      <c r="Q99" s="238"/>
      <c r="R99" s="238"/>
      <c r="S99" s="238"/>
      <c r="T99" s="238"/>
      <c r="U99" s="240"/>
      <c r="V99" s="238"/>
      <c r="W99" s="238"/>
      <c r="X99" s="238"/>
      <c r="Y99" s="238"/>
      <c r="Z99" s="238"/>
      <c r="AA99" s="240"/>
      <c r="AB99" s="238"/>
      <c r="AC99" s="238"/>
      <c r="AD99" s="238"/>
      <c r="AE99" s="238"/>
      <c r="AF99" s="238"/>
      <c r="AG99" s="240"/>
      <c r="AH99" s="238"/>
      <c r="AI99" s="238"/>
      <c r="AJ99" s="238"/>
      <c r="AK99" s="238"/>
      <c r="AL99" s="238"/>
      <c r="AM99" s="240"/>
      <c r="AN99" s="238"/>
      <c r="AO99" s="238"/>
      <c r="AP99" s="238"/>
      <c r="AQ99" s="238"/>
      <c r="AR99" s="238"/>
      <c r="AS99" s="240"/>
    </row>
    <row r="100" spans="1:46" ht="21" customHeight="1" x14ac:dyDescent="0.25">
      <c r="A100" s="64" t="s">
        <v>35</v>
      </c>
      <c r="B100" s="231" t="s">
        <v>170</v>
      </c>
      <c r="C100" s="66">
        <v>3</v>
      </c>
      <c r="D100" s="67"/>
      <c r="E100" s="235"/>
      <c r="F100" s="235"/>
      <c r="G100" s="235">
        <v>3</v>
      </c>
      <c r="H100" s="236">
        <f>U100+AA100+AG100+AM100+AS100</f>
        <v>5</v>
      </c>
      <c r="I100" s="236">
        <f>SUM(O100,J100)</f>
        <v>180</v>
      </c>
      <c r="J100" s="234">
        <f>SUM(K100:N100)</f>
        <v>15</v>
      </c>
      <c r="K100" s="234">
        <f>SUM(P100,V100,AB100,AH100,AN100)</f>
        <v>2</v>
      </c>
      <c r="L100" s="234">
        <f>SUM(Q100,W100,AC100,AI100,AO100)</f>
        <v>0</v>
      </c>
      <c r="M100" s="234">
        <f>SUM(R100,X100,AD100,AJ100,AP100)</f>
        <v>4</v>
      </c>
      <c r="N100" s="234">
        <f>SUM(S100,Y100,AE100,AK100,AQ100)</f>
        <v>9</v>
      </c>
      <c r="O100" s="234">
        <f>SUM(T100,Z100,AF100,AL100,AR100)</f>
        <v>165</v>
      </c>
      <c r="P100" s="233"/>
      <c r="Q100" s="233"/>
      <c r="R100" s="233"/>
      <c r="S100" s="233"/>
      <c r="T100" s="233"/>
      <c r="U100" s="237">
        <f>SUM(P100:T100)/36</f>
        <v>0</v>
      </c>
      <c r="V100" s="233"/>
      <c r="W100" s="233"/>
      <c r="X100" s="233"/>
      <c r="Y100" s="233"/>
      <c r="Z100" s="233"/>
      <c r="AA100" s="237">
        <f>SUM(V100:Z100)/36</f>
        <v>0</v>
      </c>
      <c r="AB100" s="233">
        <v>2</v>
      </c>
      <c r="AC100" s="233"/>
      <c r="AD100" s="233">
        <v>4</v>
      </c>
      <c r="AE100" s="233">
        <v>9</v>
      </c>
      <c r="AF100" s="233">
        <v>165</v>
      </c>
      <c r="AG100" s="237">
        <f>SUM(AB100:AF100)/36</f>
        <v>5</v>
      </c>
      <c r="AH100" s="233"/>
      <c r="AI100" s="233"/>
      <c r="AJ100" s="233"/>
      <c r="AK100" s="233"/>
      <c r="AL100" s="233"/>
      <c r="AM100" s="237">
        <f>SUM(AH100:AL100)/36</f>
        <v>0</v>
      </c>
      <c r="AN100" s="233"/>
      <c r="AO100" s="233"/>
      <c r="AP100" s="233"/>
      <c r="AQ100" s="233"/>
      <c r="AR100" s="233"/>
      <c r="AS100" s="237">
        <f>SUM(AN100:AR100)/36</f>
        <v>0</v>
      </c>
      <c r="AT100" s="227"/>
    </row>
    <row r="101" spans="1:46" ht="21" customHeight="1" x14ac:dyDescent="0.25">
      <c r="A101" s="33" t="s">
        <v>36</v>
      </c>
      <c r="B101" s="44" t="s">
        <v>171</v>
      </c>
      <c r="C101" s="241">
        <f>C100</f>
        <v>3</v>
      </c>
      <c r="D101" s="243">
        <f>D100</f>
        <v>0</v>
      </c>
      <c r="E101" s="243">
        <f>E100</f>
        <v>0</v>
      </c>
      <c r="F101" s="243">
        <f>F100</f>
        <v>0</v>
      </c>
      <c r="G101" s="242">
        <f>G100</f>
        <v>3</v>
      </c>
      <c r="H101" s="45">
        <f t="shared" ref="H101:AS101" si="41">H100</f>
        <v>5</v>
      </c>
      <c r="I101" s="45">
        <f t="shared" si="41"/>
        <v>180</v>
      </c>
      <c r="J101" s="46">
        <f t="shared" si="41"/>
        <v>15</v>
      </c>
      <c r="K101" s="46">
        <f t="shared" si="41"/>
        <v>2</v>
      </c>
      <c r="L101" s="46">
        <f t="shared" si="41"/>
        <v>0</v>
      </c>
      <c r="M101" s="46">
        <f t="shared" si="41"/>
        <v>4</v>
      </c>
      <c r="N101" s="46">
        <f t="shared" si="41"/>
        <v>9</v>
      </c>
      <c r="O101" s="46">
        <f t="shared" si="41"/>
        <v>165</v>
      </c>
      <c r="P101" s="33">
        <f t="shared" si="41"/>
        <v>0</v>
      </c>
      <c r="Q101" s="33">
        <f t="shared" si="41"/>
        <v>0</v>
      </c>
      <c r="R101" s="33">
        <f t="shared" si="41"/>
        <v>0</v>
      </c>
      <c r="S101" s="33">
        <f t="shared" si="41"/>
        <v>0</v>
      </c>
      <c r="T101" s="33">
        <f t="shared" si="41"/>
        <v>0</v>
      </c>
      <c r="U101" s="47">
        <f t="shared" si="41"/>
        <v>0</v>
      </c>
      <c r="V101" s="33">
        <f t="shared" si="41"/>
        <v>0</v>
      </c>
      <c r="W101" s="33">
        <f t="shared" si="41"/>
        <v>0</v>
      </c>
      <c r="X101" s="33">
        <f t="shared" si="41"/>
        <v>0</v>
      </c>
      <c r="Y101" s="33">
        <f t="shared" si="41"/>
        <v>0</v>
      </c>
      <c r="Z101" s="33">
        <f t="shared" si="41"/>
        <v>0</v>
      </c>
      <c r="AA101" s="47">
        <f t="shared" si="41"/>
        <v>0</v>
      </c>
      <c r="AB101" s="33">
        <f t="shared" si="41"/>
        <v>2</v>
      </c>
      <c r="AC101" s="33">
        <f t="shared" si="41"/>
        <v>0</v>
      </c>
      <c r="AD101" s="33">
        <f t="shared" si="41"/>
        <v>4</v>
      </c>
      <c r="AE101" s="33">
        <f t="shared" si="41"/>
        <v>9</v>
      </c>
      <c r="AF101" s="33">
        <f t="shared" si="41"/>
        <v>165</v>
      </c>
      <c r="AG101" s="47">
        <f t="shared" si="41"/>
        <v>5</v>
      </c>
      <c r="AH101" s="33">
        <f t="shared" si="41"/>
        <v>0</v>
      </c>
      <c r="AI101" s="33">
        <f t="shared" si="41"/>
        <v>0</v>
      </c>
      <c r="AJ101" s="33">
        <f t="shared" si="41"/>
        <v>0</v>
      </c>
      <c r="AK101" s="33">
        <f t="shared" si="41"/>
        <v>0</v>
      </c>
      <c r="AL101" s="33">
        <f t="shared" si="41"/>
        <v>0</v>
      </c>
      <c r="AM101" s="47">
        <f t="shared" si="41"/>
        <v>0</v>
      </c>
      <c r="AN101" s="33">
        <f t="shared" si="41"/>
        <v>0</v>
      </c>
      <c r="AO101" s="33">
        <f t="shared" si="41"/>
        <v>0</v>
      </c>
      <c r="AP101" s="33">
        <f t="shared" si="41"/>
        <v>0</v>
      </c>
      <c r="AQ101" s="33">
        <f t="shared" si="41"/>
        <v>0</v>
      </c>
      <c r="AR101" s="33">
        <f t="shared" si="41"/>
        <v>0</v>
      </c>
      <c r="AS101" s="47">
        <f t="shared" si="41"/>
        <v>0</v>
      </c>
    </row>
    <row r="102" spans="1:46" ht="10.5" customHeight="1" x14ac:dyDescent="0.25">
      <c r="A102" s="40" t="s">
        <v>28</v>
      </c>
      <c r="B102" s="49"/>
      <c r="C102" s="40"/>
      <c r="D102" s="40"/>
      <c r="E102" s="40"/>
      <c r="F102" s="40"/>
      <c r="G102" s="40"/>
      <c r="H102" s="42"/>
      <c r="I102" s="42"/>
      <c r="J102" s="42"/>
      <c r="K102" s="42"/>
      <c r="L102" s="42"/>
      <c r="M102" s="42"/>
      <c r="N102" s="42"/>
      <c r="O102" s="42"/>
      <c r="P102" s="40"/>
      <c r="Q102" s="40"/>
      <c r="R102" s="40"/>
      <c r="S102" s="40"/>
      <c r="T102" s="40"/>
      <c r="U102" s="43"/>
      <c r="V102" s="40"/>
      <c r="W102" s="40"/>
      <c r="X102" s="40"/>
      <c r="Y102" s="40"/>
      <c r="Z102" s="40"/>
      <c r="AA102" s="43"/>
      <c r="AB102" s="40"/>
      <c r="AC102" s="40"/>
      <c r="AD102" s="40"/>
      <c r="AE102" s="40"/>
      <c r="AF102" s="40"/>
      <c r="AG102" s="43"/>
      <c r="AH102" s="40"/>
      <c r="AI102" s="40"/>
      <c r="AJ102" s="40"/>
      <c r="AK102" s="40"/>
      <c r="AL102" s="40"/>
      <c r="AM102" s="43"/>
      <c r="AN102" s="40"/>
      <c r="AO102" s="40"/>
      <c r="AP102" s="40"/>
      <c r="AQ102" s="40"/>
      <c r="AR102" s="40"/>
      <c r="AS102" s="43"/>
    </row>
    <row r="103" spans="1:46" ht="7.5" customHeight="1" x14ac:dyDescent="0.25">
      <c r="A103" s="5"/>
      <c r="B103" s="6"/>
      <c r="C103" s="5"/>
      <c r="D103" s="5"/>
      <c r="E103" s="5"/>
      <c r="F103" s="5"/>
      <c r="G103" s="5"/>
      <c r="H103" s="7"/>
      <c r="I103" s="7"/>
      <c r="J103" s="7"/>
      <c r="K103" s="7"/>
      <c r="L103" s="7"/>
      <c r="M103" s="7"/>
      <c r="N103" s="7"/>
      <c r="O103" s="7"/>
      <c r="P103" s="5"/>
      <c r="Q103" s="5"/>
      <c r="R103" s="5"/>
      <c r="S103" s="5"/>
      <c r="T103" s="5"/>
      <c r="U103" s="13"/>
      <c r="V103" s="5"/>
      <c r="W103" s="5"/>
      <c r="X103" s="5"/>
      <c r="Y103" s="5"/>
      <c r="Z103" s="5"/>
      <c r="AA103" s="13"/>
      <c r="AB103" s="5"/>
      <c r="AC103" s="5"/>
      <c r="AD103" s="5"/>
      <c r="AE103" s="5"/>
      <c r="AF103" s="5"/>
      <c r="AG103" s="13"/>
      <c r="AH103" s="5"/>
      <c r="AI103" s="5"/>
      <c r="AJ103" s="5"/>
      <c r="AK103" s="5"/>
      <c r="AL103" s="5"/>
      <c r="AM103" s="13"/>
      <c r="AN103" s="5"/>
      <c r="AO103" s="5"/>
      <c r="AP103" s="5"/>
      <c r="AQ103" s="5"/>
      <c r="AR103" s="5"/>
      <c r="AS103" s="13"/>
    </row>
    <row r="104" spans="1:46" ht="10.5" hidden="1" customHeight="1" thickBot="1" x14ac:dyDescent="0.3">
      <c r="A104" s="59" t="s">
        <v>38</v>
      </c>
      <c r="B104" s="60"/>
      <c r="C104" s="61"/>
      <c r="D104" s="61"/>
      <c r="E104" s="61"/>
      <c r="F104" s="61"/>
      <c r="G104" s="61"/>
      <c r="H104" s="62"/>
      <c r="I104" s="62"/>
      <c r="J104" s="62"/>
      <c r="K104" s="62"/>
      <c r="L104" s="62"/>
      <c r="M104" s="62"/>
      <c r="N104" s="62"/>
      <c r="O104" s="62"/>
      <c r="P104" s="61"/>
      <c r="Q104" s="61"/>
      <c r="R104" s="61"/>
      <c r="S104" s="61"/>
      <c r="T104" s="61"/>
      <c r="U104" s="63"/>
      <c r="V104" s="61"/>
      <c r="W104" s="61"/>
      <c r="X104" s="61"/>
      <c r="Y104" s="61"/>
      <c r="Z104" s="61"/>
      <c r="AA104" s="63"/>
      <c r="AB104" s="61"/>
      <c r="AC104" s="61"/>
      <c r="AD104" s="61"/>
      <c r="AE104" s="61"/>
      <c r="AF104" s="61"/>
      <c r="AG104" s="63"/>
      <c r="AH104" s="61"/>
      <c r="AI104" s="61"/>
      <c r="AJ104" s="61"/>
      <c r="AK104" s="61"/>
      <c r="AL104" s="61"/>
      <c r="AM104" s="63"/>
      <c r="AN104" s="61"/>
      <c r="AO104" s="61"/>
      <c r="AP104" s="61"/>
      <c r="AQ104" s="61"/>
      <c r="AR104" s="61"/>
      <c r="AS104" s="63"/>
    </row>
    <row r="105" spans="1:46" ht="21" hidden="1" customHeight="1" x14ac:dyDescent="0.25">
      <c r="A105" s="64" t="s">
        <v>35</v>
      </c>
      <c r="B105" s="65"/>
      <c r="C105" s="66"/>
      <c r="D105" s="67"/>
      <c r="E105" s="67"/>
      <c r="F105" s="67"/>
      <c r="G105" s="67"/>
      <c r="H105" s="45">
        <f>U105+AA105+AG105+AM105+AS105</f>
        <v>0</v>
      </c>
      <c r="I105" s="45">
        <f>SUM(O105,J105)</f>
        <v>0</v>
      </c>
      <c r="J105" s="46">
        <f>SUM(K105:N105)</f>
        <v>0</v>
      </c>
      <c r="K105" s="46">
        <f>SUM(P105,V105,AB105,AH105,AN105)</f>
        <v>0</v>
      </c>
      <c r="L105" s="46">
        <f>SUM(Q105,W105,AC105,AI105,AO105)</f>
        <v>0</v>
      </c>
      <c r="M105" s="46">
        <f>SUM(R105,X105,AD105,AJ105,AP105)</f>
        <v>0</v>
      </c>
      <c r="N105" s="46">
        <f>SUM(S105,Y105,AE105,AK105,AQ105)</f>
        <v>0</v>
      </c>
      <c r="O105" s="46">
        <f>SUM(T105,Z105,AF105,AL105,AR105)</f>
        <v>0</v>
      </c>
      <c r="P105" s="68"/>
      <c r="Q105" s="68"/>
      <c r="R105" s="68"/>
      <c r="S105" s="68"/>
      <c r="T105" s="68"/>
      <c r="U105" s="47">
        <f>SUM(P105:T105)/36</f>
        <v>0</v>
      </c>
      <c r="V105" s="68"/>
      <c r="W105" s="68"/>
      <c r="X105" s="68"/>
      <c r="Y105" s="68"/>
      <c r="Z105" s="68"/>
      <c r="AA105" s="47">
        <f>SUM(V105:Z105)/36</f>
        <v>0</v>
      </c>
      <c r="AB105" s="68"/>
      <c r="AC105" s="68"/>
      <c r="AD105" s="68"/>
      <c r="AE105" s="68"/>
      <c r="AF105" s="68"/>
      <c r="AG105" s="47">
        <f>SUM(AB105:AF105)/36</f>
        <v>0</v>
      </c>
      <c r="AH105" s="68"/>
      <c r="AI105" s="68"/>
      <c r="AJ105" s="68"/>
      <c r="AK105" s="68"/>
      <c r="AL105" s="68"/>
      <c r="AM105" s="47">
        <f>SUM(AH105:AL105)/36</f>
        <v>0</v>
      </c>
      <c r="AN105" s="68"/>
      <c r="AO105" s="68"/>
      <c r="AP105" s="68"/>
      <c r="AQ105" s="68"/>
      <c r="AR105" s="68"/>
      <c r="AS105" s="47">
        <f>SUM(AN105:AR105)/36</f>
        <v>0</v>
      </c>
    </row>
    <row r="106" spans="1:46" ht="21" hidden="1" customHeight="1" x14ac:dyDescent="0.25">
      <c r="A106" s="33" t="s">
        <v>36</v>
      </c>
      <c r="B106" s="44"/>
      <c r="C106" s="69">
        <f>C105</f>
        <v>0</v>
      </c>
      <c r="D106" s="69">
        <f>D105</f>
        <v>0</v>
      </c>
      <c r="E106" s="69">
        <f>E105</f>
        <v>0</v>
      </c>
      <c r="F106" s="69">
        <f>F105</f>
        <v>0</v>
      </c>
      <c r="G106" s="69">
        <f>G105</f>
        <v>0</v>
      </c>
      <c r="H106" s="45">
        <f t="shared" ref="H106:AS106" si="42">H105</f>
        <v>0</v>
      </c>
      <c r="I106" s="45">
        <f t="shared" si="42"/>
        <v>0</v>
      </c>
      <c r="J106" s="46">
        <f t="shared" si="42"/>
        <v>0</v>
      </c>
      <c r="K106" s="46">
        <f t="shared" si="42"/>
        <v>0</v>
      </c>
      <c r="L106" s="46">
        <f t="shared" si="42"/>
        <v>0</v>
      </c>
      <c r="M106" s="46">
        <f t="shared" si="42"/>
        <v>0</v>
      </c>
      <c r="N106" s="46">
        <f t="shared" si="42"/>
        <v>0</v>
      </c>
      <c r="O106" s="46">
        <f t="shared" si="42"/>
        <v>0</v>
      </c>
      <c r="P106" s="33">
        <f t="shared" si="42"/>
        <v>0</v>
      </c>
      <c r="Q106" s="33">
        <f t="shared" si="42"/>
        <v>0</v>
      </c>
      <c r="R106" s="33">
        <f t="shared" si="42"/>
        <v>0</v>
      </c>
      <c r="S106" s="33">
        <f t="shared" si="42"/>
        <v>0</v>
      </c>
      <c r="T106" s="33">
        <f t="shared" si="42"/>
        <v>0</v>
      </c>
      <c r="U106" s="47">
        <f t="shared" si="42"/>
        <v>0</v>
      </c>
      <c r="V106" s="33">
        <f t="shared" si="42"/>
        <v>0</v>
      </c>
      <c r="W106" s="33">
        <f t="shared" si="42"/>
        <v>0</v>
      </c>
      <c r="X106" s="33">
        <f t="shared" si="42"/>
        <v>0</v>
      </c>
      <c r="Y106" s="33">
        <f t="shared" si="42"/>
        <v>0</v>
      </c>
      <c r="Z106" s="33">
        <f t="shared" si="42"/>
        <v>0</v>
      </c>
      <c r="AA106" s="47">
        <f t="shared" si="42"/>
        <v>0</v>
      </c>
      <c r="AB106" s="33">
        <f t="shared" si="42"/>
        <v>0</v>
      </c>
      <c r="AC106" s="33">
        <f t="shared" si="42"/>
        <v>0</v>
      </c>
      <c r="AD106" s="33">
        <f t="shared" si="42"/>
        <v>0</v>
      </c>
      <c r="AE106" s="33">
        <f t="shared" si="42"/>
        <v>0</v>
      </c>
      <c r="AF106" s="33">
        <f t="shared" si="42"/>
        <v>0</v>
      </c>
      <c r="AG106" s="47">
        <f t="shared" si="42"/>
        <v>0</v>
      </c>
      <c r="AH106" s="33">
        <f t="shared" si="42"/>
        <v>0</v>
      </c>
      <c r="AI106" s="33">
        <f t="shared" si="42"/>
        <v>0</v>
      </c>
      <c r="AJ106" s="33">
        <f t="shared" si="42"/>
        <v>0</v>
      </c>
      <c r="AK106" s="33">
        <f t="shared" si="42"/>
        <v>0</v>
      </c>
      <c r="AL106" s="33">
        <f t="shared" si="42"/>
        <v>0</v>
      </c>
      <c r="AM106" s="47">
        <f t="shared" si="42"/>
        <v>0</v>
      </c>
      <c r="AN106" s="33">
        <f t="shared" si="42"/>
        <v>0</v>
      </c>
      <c r="AO106" s="33">
        <f t="shared" si="42"/>
        <v>0</v>
      </c>
      <c r="AP106" s="33">
        <f t="shared" si="42"/>
        <v>0</v>
      </c>
      <c r="AQ106" s="33">
        <f t="shared" si="42"/>
        <v>0</v>
      </c>
      <c r="AR106" s="33">
        <f t="shared" si="42"/>
        <v>0</v>
      </c>
      <c r="AS106" s="47">
        <f t="shared" si="42"/>
        <v>0</v>
      </c>
    </row>
    <row r="107" spans="1:46" ht="10.5" hidden="1" customHeight="1" x14ac:dyDescent="0.25">
      <c r="A107" s="40" t="s">
        <v>28</v>
      </c>
      <c r="B107" s="49"/>
      <c r="C107" s="40"/>
      <c r="D107" s="40"/>
      <c r="E107" s="40"/>
      <c r="F107" s="40"/>
      <c r="G107" s="40"/>
      <c r="H107" s="42"/>
      <c r="I107" s="42"/>
      <c r="J107" s="42"/>
      <c r="K107" s="42"/>
      <c r="L107" s="42"/>
      <c r="M107" s="42"/>
      <c r="N107" s="42"/>
      <c r="O107" s="42"/>
      <c r="P107" s="40"/>
      <c r="Q107" s="40"/>
      <c r="R107" s="40"/>
      <c r="S107" s="40"/>
      <c r="T107" s="40"/>
      <c r="U107" s="43"/>
      <c r="V107" s="40"/>
      <c r="W107" s="40"/>
      <c r="X107" s="40"/>
      <c r="Y107" s="40"/>
      <c r="Z107" s="40"/>
      <c r="AA107" s="43"/>
      <c r="AB107" s="40"/>
      <c r="AC107" s="40"/>
      <c r="AD107" s="40"/>
      <c r="AE107" s="40"/>
      <c r="AF107" s="40"/>
      <c r="AG107" s="43"/>
      <c r="AH107" s="40"/>
      <c r="AI107" s="40"/>
      <c r="AJ107" s="40"/>
      <c r="AK107" s="40"/>
      <c r="AL107" s="40"/>
      <c r="AM107" s="43"/>
      <c r="AN107" s="40"/>
      <c r="AO107" s="40"/>
      <c r="AP107" s="40"/>
      <c r="AQ107" s="40"/>
      <c r="AR107" s="40"/>
      <c r="AS107" s="43"/>
    </row>
    <row r="108" spans="1:46" ht="11.25" hidden="1" customHeight="1" x14ac:dyDescent="0.25">
      <c r="A108" s="5"/>
      <c r="B108" s="6"/>
      <c r="C108" s="5"/>
      <c r="D108" s="5"/>
      <c r="E108" s="5"/>
      <c r="F108" s="5"/>
      <c r="G108" s="5"/>
      <c r="H108" s="7"/>
      <c r="I108" s="7"/>
      <c r="J108" s="7"/>
      <c r="K108" s="7"/>
      <c r="L108" s="7"/>
      <c r="M108" s="7"/>
      <c r="N108" s="7"/>
      <c r="O108" s="7"/>
      <c r="P108" s="5"/>
      <c r="Q108" s="5"/>
      <c r="R108" s="5"/>
      <c r="S108" s="5"/>
      <c r="T108" s="5"/>
      <c r="U108" s="13"/>
      <c r="V108" s="5"/>
      <c r="W108" s="5"/>
      <c r="X108" s="5"/>
      <c r="Y108" s="5"/>
      <c r="Z108" s="5"/>
      <c r="AA108" s="13"/>
      <c r="AB108" s="5"/>
      <c r="AC108" s="5"/>
      <c r="AD108" s="5"/>
      <c r="AE108" s="5"/>
      <c r="AF108" s="5"/>
      <c r="AG108" s="13"/>
      <c r="AH108" s="5"/>
      <c r="AI108" s="5"/>
      <c r="AJ108" s="5"/>
      <c r="AK108" s="5"/>
      <c r="AL108" s="5"/>
      <c r="AM108" s="13"/>
      <c r="AN108" s="5"/>
      <c r="AO108" s="5"/>
      <c r="AP108" s="5"/>
      <c r="AQ108" s="5"/>
      <c r="AR108" s="5"/>
      <c r="AS108" s="13"/>
    </row>
    <row r="109" spans="1:46" ht="10.5" hidden="1" customHeight="1" thickBot="1" x14ac:dyDescent="0.3">
      <c r="A109" s="59" t="s">
        <v>39</v>
      </c>
      <c r="B109" s="60"/>
      <c r="C109" s="61"/>
      <c r="D109" s="61"/>
      <c r="E109" s="61"/>
      <c r="F109" s="61"/>
      <c r="G109" s="61"/>
      <c r="H109" s="62"/>
      <c r="I109" s="62"/>
      <c r="J109" s="62"/>
      <c r="K109" s="62"/>
      <c r="L109" s="62"/>
      <c r="M109" s="62"/>
      <c r="N109" s="62"/>
      <c r="O109" s="62"/>
      <c r="P109" s="61"/>
      <c r="Q109" s="61"/>
      <c r="R109" s="61"/>
      <c r="S109" s="61"/>
      <c r="T109" s="61"/>
      <c r="U109" s="63"/>
      <c r="V109" s="61"/>
      <c r="W109" s="61"/>
      <c r="X109" s="61"/>
      <c r="Y109" s="61"/>
      <c r="Z109" s="61"/>
      <c r="AA109" s="63"/>
      <c r="AB109" s="61"/>
      <c r="AC109" s="61"/>
      <c r="AD109" s="61"/>
      <c r="AE109" s="61"/>
      <c r="AF109" s="61"/>
      <c r="AG109" s="63"/>
      <c r="AH109" s="61"/>
      <c r="AI109" s="61"/>
      <c r="AJ109" s="61"/>
      <c r="AK109" s="61"/>
      <c r="AL109" s="61"/>
      <c r="AM109" s="63"/>
      <c r="AN109" s="61"/>
      <c r="AO109" s="61"/>
      <c r="AP109" s="61"/>
      <c r="AQ109" s="61"/>
      <c r="AR109" s="61"/>
      <c r="AS109" s="63"/>
    </row>
    <row r="110" spans="1:46" ht="21" hidden="1" customHeight="1" x14ac:dyDescent="0.25">
      <c r="A110" s="64" t="s">
        <v>35</v>
      </c>
      <c r="B110" s="65"/>
      <c r="C110" s="66"/>
      <c r="D110" s="67"/>
      <c r="E110" s="67"/>
      <c r="F110" s="67"/>
      <c r="G110" s="67"/>
      <c r="H110" s="45">
        <f>U110+AA110+AG110+AM110+AS110</f>
        <v>0</v>
      </c>
      <c r="I110" s="45">
        <f>SUM(O110,J110)</f>
        <v>0</v>
      </c>
      <c r="J110" s="46">
        <f>SUM(K110:N110)</f>
        <v>0</v>
      </c>
      <c r="K110" s="46">
        <f>SUM(P110,V110,AB110,AH110,AN110)</f>
        <v>0</v>
      </c>
      <c r="L110" s="46">
        <f>SUM(Q110,W110,AC110,AI110,AO110)</f>
        <v>0</v>
      </c>
      <c r="M110" s="46">
        <f>SUM(R110,X110,AD110,AJ110,AP110)</f>
        <v>0</v>
      </c>
      <c r="N110" s="46">
        <f>SUM(S110,Y110,AE110,AK110,AQ110)</f>
        <v>0</v>
      </c>
      <c r="O110" s="46">
        <f>SUM(T110,Z110,AF110,AL110,AR110)</f>
        <v>0</v>
      </c>
      <c r="P110" s="68"/>
      <c r="Q110" s="68"/>
      <c r="R110" s="68"/>
      <c r="S110" s="68"/>
      <c r="T110" s="68"/>
      <c r="U110" s="47">
        <f>SUM(P110:T110)/36</f>
        <v>0</v>
      </c>
      <c r="V110" s="68"/>
      <c r="W110" s="68"/>
      <c r="X110" s="68"/>
      <c r="Y110" s="68"/>
      <c r="Z110" s="68"/>
      <c r="AA110" s="47">
        <f>SUM(V110:Z110)/36</f>
        <v>0</v>
      </c>
      <c r="AB110" s="68"/>
      <c r="AC110" s="68"/>
      <c r="AD110" s="68"/>
      <c r="AE110" s="68"/>
      <c r="AF110" s="68"/>
      <c r="AG110" s="47">
        <f>SUM(AB110:AF110)/36</f>
        <v>0</v>
      </c>
      <c r="AH110" s="68"/>
      <c r="AI110" s="68"/>
      <c r="AJ110" s="68"/>
      <c r="AK110" s="68"/>
      <c r="AL110" s="68"/>
      <c r="AM110" s="47">
        <f>SUM(AH110:AL110)/36</f>
        <v>0</v>
      </c>
      <c r="AN110" s="68"/>
      <c r="AO110" s="68"/>
      <c r="AP110" s="68"/>
      <c r="AQ110" s="68"/>
      <c r="AR110" s="68"/>
      <c r="AS110" s="47">
        <f>SUM(AN110:AR110)/36</f>
        <v>0</v>
      </c>
    </row>
    <row r="111" spans="1:46" ht="21" hidden="1" customHeight="1" x14ac:dyDescent="0.25">
      <c r="A111" s="33" t="s">
        <v>36</v>
      </c>
      <c r="B111" s="44"/>
      <c r="C111" s="69">
        <f>C110</f>
        <v>0</v>
      </c>
      <c r="D111" s="69">
        <f>D110</f>
        <v>0</v>
      </c>
      <c r="E111" s="69">
        <f>E110</f>
        <v>0</v>
      </c>
      <c r="F111" s="69">
        <f>F110</f>
        <v>0</v>
      </c>
      <c r="G111" s="69">
        <f>G110</f>
        <v>0</v>
      </c>
      <c r="H111" s="45">
        <f t="shared" ref="H111:AS111" si="43">H110</f>
        <v>0</v>
      </c>
      <c r="I111" s="45">
        <f t="shared" si="43"/>
        <v>0</v>
      </c>
      <c r="J111" s="46">
        <f t="shared" si="43"/>
        <v>0</v>
      </c>
      <c r="K111" s="46">
        <f t="shared" si="43"/>
        <v>0</v>
      </c>
      <c r="L111" s="46">
        <f t="shared" si="43"/>
        <v>0</v>
      </c>
      <c r="M111" s="46">
        <f t="shared" si="43"/>
        <v>0</v>
      </c>
      <c r="N111" s="46">
        <f t="shared" si="43"/>
        <v>0</v>
      </c>
      <c r="O111" s="46">
        <f t="shared" si="43"/>
        <v>0</v>
      </c>
      <c r="P111" s="33">
        <f t="shared" si="43"/>
        <v>0</v>
      </c>
      <c r="Q111" s="33">
        <f t="shared" si="43"/>
        <v>0</v>
      </c>
      <c r="R111" s="33">
        <f t="shared" si="43"/>
        <v>0</v>
      </c>
      <c r="S111" s="33">
        <f t="shared" si="43"/>
        <v>0</v>
      </c>
      <c r="T111" s="33">
        <f t="shared" si="43"/>
        <v>0</v>
      </c>
      <c r="U111" s="47">
        <f t="shared" si="43"/>
        <v>0</v>
      </c>
      <c r="V111" s="33">
        <f t="shared" si="43"/>
        <v>0</v>
      </c>
      <c r="W111" s="33">
        <f t="shared" si="43"/>
        <v>0</v>
      </c>
      <c r="X111" s="33">
        <f t="shared" si="43"/>
        <v>0</v>
      </c>
      <c r="Y111" s="33">
        <f t="shared" si="43"/>
        <v>0</v>
      </c>
      <c r="Z111" s="33">
        <f t="shared" si="43"/>
        <v>0</v>
      </c>
      <c r="AA111" s="47">
        <f t="shared" si="43"/>
        <v>0</v>
      </c>
      <c r="AB111" s="33">
        <f t="shared" si="43"/>
        <v>0</v>
      </c>
      <c r="AC111" s="33">
        <f t="shared" si="43"/>
        <v>0</v>
      </c>
      <c r="AD111" s="33">
        <f t="shared" si="43"/>
        <v>0</v>
      </c>
      <c r="AE111" s="33">
        <f t="shared" si="43"/>
        <v>0</v>
      </c>
      <c r="AF111" s="33">
        <f t="shared" si="43"/>
        <v>0</v>
      </c>
      <c r="AG111" s="47">
        <f t="shared" si="43"/>
        <v>0</v>
      </c>
      <c r="AH111" s="33">
        <f t="shared" si="43"/>
        <v>0</v>
      </c>
      <c r="AI111" s="33">
        <f t="shared" si="43"/>
        <v>0</v>
      </c>
      <c r="AJ111" s="33">
        <f t="shared" si="43"/>
        <v>0</v>
      </c>
      <c r="AK111" s="33">
        <f t="shared" si="43"/>
        <v>0</v>
      </c>
      <c r="AL111" s="33">
        <f t="shared" si="43"/>
        <v>0</v>
      </c>
      <c r="AM111" s="47">
        <f t="shared" si="43"/>
        <v>0</v>
      </c>
      <c r="AN111" s="33">
        <f t="shared" si="43"/>
        <v>0</v>
      </c>
      <c r="AO111" s="33">
        <f t="shared" si="43"/>
        <v>0</v>
      </c>
      <c r="AP111" s="33">
        <f t="shared" si="43"/>
        <v>0</v>
      </c>
      <c r="AQ111" s="33">
        <f t="shared" si="43"/>
        <v>0</v>
      </c>
      <c r="AR111" s="33">
        <f t="shared" si="43"/>
        <v>0</v>
      </c>
      <c r="AS111" s="47">
        <f t="shared" si="43"/>
        <v>0</v>
      </c>
    </row>
    <row r="112" spans="1:46" ht="10.5" hidden="1" customHeight="1" x14ac:dyDescent="0.25">
      <c r="A112" s="40" t="s">
        <v>28</v>
      </c>
      <c r="B112" s="49"/>
      <c r="C112" s="40"/>
      <c r="D112" s="40"/>
      <c r="E112" s="40"/>
      <c r="F112" s="40"/>
      <c r="G112" s="40"/>
      <c r="H112" s="42"/>
      <c r="I112" s="42"/>
      <c r="J112" s="42"/>
      <c r="K112" s="42"/>
      <c r="L112" s="42"/>
      <c r="M112" s="42"/>
      <c r="N112" s="42"/>
      <c r="O112" s="42"/>
      <c r="P112" s="40"/>
      <c r="Q112" s="40"/>
      <c r="R112" s="40"/>
      <c r="S112" s="40"/>
      <c r="T112" s="40"/>
      <c r="U112" s="43"/>
      <c r="V112" s="40"/>
      <c r="W112" s="40"/>
      <c r="X112" s="40"/>
      <c r="Y112" s="40"/>
      <c r="Z112" s="40"/>
      <c r="AA112" s="43"/>
      <c r="AB112" s="40"/>
      <c r="AC112" s="40"/>
      <c r="AD112" s="40"/>
      <c r="AE112" s="40"/>
      <c r="AF112" s="40"/>
      <c r="AG112" s="43"/>
      <c r="AH112" s="40"/>
      <c r="AI112" s="40"/>
      <c r="AJ112" s="40"/>
      <c r="AK112" s="40"/>
      <c r="AL112" s="40"/>
      <c r="AM112" s="43"/>
      <c r="AN112" s="40"/>
      <c r="AO112" s="40"/>
      <c r="AP112" s="40"/>
      <c r="AQ112" s="40"/>
      <c r="AR112" s="40"/>
      <c r="AS112" s="43"/>
    </row>
    <row r="113" spans="1:47" ht="14.25" hidden="1" customHeight="1" x14ac:dyDescent="0.25">
      <c r="A113" s="5"/>
      <c r="B113" s="6"/>
      <c r="C113" s="5"/>
      <c r="D113" s="5"/>
      <c r="E113" s="5"/>
      <c r="F113" s="5"/>
      <c r="G113" s="5"/>
      <c r="H113" s="7"/>
      <c r="I113" s="7"/>
      <c r="J113" s="7"/>
      <c r="K113" s="7"/>
      <c r="L113" s="7"/>
      <c r="M113" s="7"/>
      <c r="N113" s="7"/>
      <c r="O113" s="7"/>
      <c r="P113" s="5"/>
      <c r="Q113" s="5"/>
      <c r="R113" s="5"/>
      <c r="S113" s="5"/>
      <c r="T113" s="5"/>
      <c r="U113" s="13"/>
      <c r="V113" s="5"/>
      <c r="W113" s="5"/>
      <c r="X113" s="5"/>
      <c r="Y113" s="5"/>
      <c r="Z113" s="5"/>
      <c r="AA113" s="13"/>
      <c r="AB113" s="5"/>
      <c r="AC113" s="5"/>
      <c r="AD113" s="5"/>
      <c r="AE113" s="5"/>
      <c r="AF113" s="5"/>
      <c r="AG113" s="13"/>
      <c r="AH113" s="5"/>
      <c r="AI113" s="5"/>
      <c r="AJ113" s="5"/>
      <c r="AK113" s="5"/>
      <c r="AL113" s="5"/>
      <c r="AM113" s="13"/>
      <c r="AN113" s="5"/>
      <c r="AO113" s="5"/>
      <c r="AP113" s="5"/>
      <c r="AQ113" s="5"/>
      <c r="AR113" s="5"/>
      <c r="AS113" s="13"/>
    </row>
    <row r="114" spans="1:47" ht="10.5" hidden="1" customHeight="1" thickBot="1" x14ac:dyDescent="0.3">
      <c r="A114" s="59" t="s">
        <v>40</v>
      </c>
      <c r="B114" s="60"/>
      <c r="C114" s="61"/>
      <c r="D114" s="61"/>
      <c r="E114" s="61"/>
      <c r="F114" s="61"/>
      <c r="G114" s="61"/>
      <c r="H114" s="62"/>
      <c r="I114" s="62"/>
      <c r="J114" s="62"/>
      <c r="K114" s="62"/>
      <c r="L114" s="62"/>
      <c r="M114" s="62"/>
      <c r="N114" s="62"/>
      <c r="O114" s="62"/>
      <c r="P114" s="61"/>
      <c r="Q114" s="61"/>
      <c r="R114" s="61"/>
      <c r="S114" s="61"/>
      <c r="T114" s="61"/>
      <c r="U114" s="63"/>
      <c r="V114" s="61"/>
      <c r="W114" s="61"/>
      <c r="X114" s="61"/>
      <c r="Y114" s="61"/>
      <c r="Z114" s="61"/>
      <c r="AA114" s="63"/>
      <c r="AB114" s="61"/>
      <c r="AC114" s="61"/>
      <c r="AD114" s="61"/>
      <c r="AE114" s="61"/>
      <c r="AF114" s="61"/>
      <c r="AG114" s="63"/>
      <c r="AH114" s="61"/>
      <c r="AI114" s="61"/>
      <c r="AJ114" s="61"/>
      <c r="AK114" s="61"/>
      <c r="AL114" s="61"/>
      <c r="AM114" s="63"/>
      <c r="AN114" s="61"/>
      <c r="AO114" s="61"/>
      <c r="AP114" s="61"/>
      <c r="AQ114" s="61"/>
      <c r="AR114" s="61"/>
      <c r="AS114" s="63"/>
    </row>
    <row r="115" spans="1:47" ht="21" hidden="1" customHeight="1" x14ac:dyDescent="0.25">
      <c r="A115" s="64" t="s">
        <v>35</v>
      </c>
      <c r="B115" s="65"/>
      <c r="C115" s="66"/>
      <c r="D115" s="67"/>
      <c r="E115" s="67"/>
      <c r="F115" s="67"/>
      <c r="G115" s="67"/>
      <c r="H115" s="45">
        <f>U115+AA115+AG115+AM115+AS115</f>
        <v>0</v>
      </c>
      <c r="I115" s="45">
        <f>SUM(O115,J115)</f>
        <v>0</v>
      </c>
      <c r="J115" s="46">
        <f>SUM(K115:N115)</f>
        <v>0</v>
      </c>
      <c r="K115" s="46">
        <f>SUM(P115,V115,AB115,AH115,AN115)</f>
        <v>0</v>
      </c>
      <c r="L115" s="46">
        <f>SUM(Q115,W115,AC115,AI115,AO115)</f>
        <v>0</v>
      </c>
      <c r="M115" s="46">
        <f>SUM(R115,X115,AD115,AJ115,AP115)</f>
        <v>0</v>
      </c>
      <c r="N115" s="46">
        <f>SUM(S115,Y115,AE115,AK115,AQ115)</f>
        <v>0</v>
      </c>
      <c r="O115" s="46">
        <f>SUM(T115,Z115,AF115,AL115,AR115)</f>
        <v>0</v>
      </c>
      <c r="P115" s="68"/>
      <c r="Q115" s="68"/>
      <c r="R115" s="68"/>
      <c r="S115" s="68"/>
      <c r="T115" s="68"/>
      <c r="U115" s="47">
        <f>SUM(P115:T115)/36</f>
        <v>0</v>
      </c>
      <c r="V115" s="68"/>
      <c r="W115" s="68"/>
      <c r="X115" s="68"/>
      <c r="Y115" s="68"/>
      <c r="Z115" s="68"/>
      <c r="AA115" s="47">
        <f>SUM(V115:Z115)/36</f>
        <v>0</v>
      </c>
      <c r="AB115" s="68"/>
      <c r="AC115" s="68"/>
      <c r="AD115" s="68"/>
      <c r="AE115" s="68"/>
      <c r="AF115" s="68"/>
      <c r="AG115" s="47">
        <f>SUM(AB115:AF115)/36</f>
        <v>0</v>
      </c>
      <c r="AH115" s="68"/>
      <c r="AI115" s="68"/>
      <c r="AJ115" s="68"/>
      <c r="AK115" s="68"/>
      <c r="AL115" s="68"/>
      <c r="AM115" s="47">
        <f>SUM(AH115:AL115)/36</f>
        <v>0</v>
      </c>
      <c r="AN115" s="68"/>
      <c r="AO115" s="68"/>
      <c r="AP115" s="68"/>
      <c r="AQ115" s="68"/>
      <c r="AR115" s="68"/>
      <c r="AS115" s="47">
        <f>SUM(AN115:AR115)/36</f>
        <v>0</v>
      </c>
    </row>
    <row r="116" spans="1:47" ht="21" hidden="1" customHeight="1" x14ac:dyDescent="0.25">
      <c r="A116" s="33" t="s">
        <v>36</v>
      </c>
      <c r="B116" s="44"/>
      <c r="C116" s="69">
        <f>C115</f>
        <v>0</v>
      </c>
      <c r="D116" s="69">
        <f>D115</f>
        <v>0</v>
      </c>
      <c r="E116" s="69">
        <f>E115</f>
        <v>0</v>
      </c>
      <c r="F116" s="69">
        <f>F115</f>
        <v>0</v>
      </c>
      <c r="G116" s="69">
        <f>G115</f>
        <v>0</v>
      </c>
      <c r="H116" s="45">
        <f t="shared" ref="H116:AS116" si="44">H115</f>
        <v>0</v>
      </c>
      <c r="I116" s="45">
        <f t="shared" si="44"/>
        <v>0</v>
      </c>
      <c r="J116" s="46">
        <f t="shared" si="44"/>
        <v>0</v>
      </c>
      <c r="K116" s="46">
        <f t="shared" si="44"/>
        <v>0</v>
      </c>
      <c r="L116" s="46">
        <f t="shared" si="44"/>
        <v>0</v>
      </c>
      <c r="M116" s="46">
        <f t="shared" si="44"/>
        <v>0</v>
      </c>
      <c r="N116" s="46">
        <f t="shared" si="44"/>
        <v>0</v>
      </c>
      <c r="O116" s="46">
        <f t="shared" si="44"/>
        <v>0</v>
      </c>
      <c r="P116" s="33">
        <f t="shared" si="44"/>
        <v>0</v>
      </c>
      <c r="Q116" s="33">
        <f t="shared" si="44"/>
        <v>0</v>
      </c>
      <c r="R116" s="33">
        <f t="shared" si="44"/>
        <v>0</v>
      </c>
      <c r="S116" s="33">
        <f t="shared" si="44"/>
        <v>0</v>
      </c>
      <c r="T116" s="33">
        <f t="shared" si="44"/>
        <v>0</v>
      </c>
      <c r="U116" s="47">
        <f t="shared" si="44"/>
        <v>0</v>
      </c>
      <c r="V116" s="33">
        <f t="shared" si="44"/>
        <v>0</v>
      </c>
      <c r="W116" s="33">
        <f t="shared" si="44"/>
        <v>0</v>
      </c>
      <c r="X116" s="33">
        <f t="shared" si="44"/>
        <v>0</v>
      </c>
      <c r="Y116" s="33">
        <f t="shared" si="44"/>
        <v>0</v>
      </c>
      <c r="Z116" s="33">
        <f t="shared" si="44"/>
        <v>0</v>
      </c>
      <c r="AA116" s="47">
        <f t="shared" si="44"/>
        <v>0</v>
      </c>
      <c r="AB116" s="33">
        <f t="shared" si="44"/>
        <v>0</v>
      </c>
      <c r="AC116" s="33">
        <f t="shared" si="44"/>
        <v>0</v>
      </c>
      <c r="AD116" s="33">
        <f t="shared" si="44"/>
        <v>0</v>
      </c>
      <c r="AE116" s="33">
        <f t="shared" si="44"/>
        <v>0</v>
      </c>
      <c r="AF116" s="33">
        <f t="shared" si="44"/>
        <v>0</v>
      </c>
      <c r="AG116" s="47">
        <f t="shared" si="44"/>
        <v>0</v>
      </c>
      <c r="AH116" s="33">
        <f t="shared" si="44"/>
        <v>0</v>
      </c>
      <c r="AI116" s="33">
        <f t="shared" si="44"/>
        <v>0</v>
      </c>
      <c r="AJ116" s="33">
        <f t="shared" si="44"/>
        <v>0</v>
      </c>
      <c r="AK116" s="33">
        <f t="shared" si="44"/>
        <v>0</v>
      </c>
      <c r="AL116" s="33">
        <f t="shared" si="44"/>
        <v>0</v>
      </c>
      <c r="AM116" s="47">
        <f t="shared" si="44"/>
        <v>0</v>
      </c>
      <c r="AN116" s="33">
        <f t="shared" si="44"/>
        <v>0</v>
      </c>
      <c r="AO116" s="33">
        <f t="shared" si="44"/>
        <v>0</v>
      </c>
      <c r="AP116" s="33">
        <f t="shared" si="44"/>
        <v>0</v>
      </c>
      <c r="AQ116" s="33">
        <f t="shared" si="44"/>
        <v>0</v>
      </c>
      <c r="AR116" s="33">
        <f t="shared" si="44"/>
        <v>0</v>
      </c>
      <c r="AS116" s="47">
        <f t="shared" si="44"/>
        <v>0</v>
      </c>
    </row>
    <row r="117" spans="1:47" ht="10.5" hidden="1" customHeight="1" x14ac:dyDescent="0.25">
      <c r="A117" s="40" t="s">
        <v>28</v>
      </c>
      <c r="B117" s="49"/>
      <c r="C117" s="40"/>
      <c r="D117" s="40"/>
      <c r="E117" s="40"/>
      <c r="F117" s="40"/>
      <c r="G117" s="40"/>
      <c r="H117" s="42"/>
      <c r="I117" s="42"/>
      <c r="J117" s="42"/>
      <c r="K117" s="42"/>
      <c r="L117" s="42"/>
      <c r="M117" s="42"/>
      <c r="N117" s="42"/>
      <c r="O117" s="42"/>
      <c r="P117" s="40"/>
      <c r="Q117" s="40"/>
      <c r="R117" s="40"/>
      <c r="S117" s="40"/>
      <c r="T117" s="40"/>
      <c r="U117" s="43"/>
      <c r="V117" s="40"/>
      <c r="W117" s="40"/>
      <c r="X117" s="40"/>
      <c r="Y117" s="40"/>
      <c r="Z117" s="40"/>
      <c r="AA117" s="43"/>
      <c r="AB117" s="40"/>
      <c r="AC117" s="40"/>
      <c r="AD117" s="40"/>
      <c r="AE117" s="40"/>
      <c r="AF117" s="40"/>
      <c r="AG117" s="43"/>
      <c r="AH117" s="40"/>
      <c r="AI117" s="40"/>
      <c r="AJ117" s="40"/>
      <c r="AK117" s="40"/>
      <c r="AL117" s="40"/>
      <c r="AM117" s="43"/>
      <c r="AN117" s="40"/>
      <c r="AO117" s="40"/>
      <c r="AP117" s="40"/>
      <c r="AQ117" s="40"/>
      <c r="AR117" s="40"/>
      <c r="AS117" s="43"/>
    </row>
    <row r="118" spans="1:47" ht="12.75" hidden="1" customHeight="1" x14ac:dyDescent="0.25">
      <c r="A118" s="5"/>
      <c r="B118" s="6"/>
      <c r="C118" s="5"/>
      <c r="D118" s="5"/>
      <c r="E118" s="5"/>
      <c r="F118" s="5"/>
      <c r="G118" s="5"/>
      <c r="H118" s="7"/>
      <c r="I118" s="7"/>
      <c r="J118" s="7"/>
      <c r="K118" s="7"/>
      <c r="L118" s="7"/>
      <c r="M118" s="7"/>
      <c r="N118" s="7"/>
      <c r="O118" s="7"/>
      <c r="P118" s="5"/>
      <c r="Q118" s="5"/>
      <c r="R118" s="5"/>
      <c r="S118" s="5"/>
      <c r="T118" s="5"/>
      <c r="U118" s="13"/>
      <c r="V118" s="5"/>
      <c r="W118" s="5"/>
      <c r="X118" s="5"/>
      <c r="Y118" s="5"/>
      <c r="Z118" s="5"/>
      <c r="AA118" s="13"/>
      <c r="AB118" s="5"/>
      <c r="AC118" s="5"/>
      <c r="AD118" s="5"/>
      <c r="AE118" s="5"/>
      <c r="AF118" s="5"/>
      <c r="AG118" s="13"/>
      <c r="AH118" s="5"/>
      <c r="AI118" s="5"/>
      <c r="AJ118" s="5"/>
      <c r="AK118" s="5"/>
      <c r="AL118" s="5"/>
      <c r="AM118" s="13"/>
      <c r="AN118" s="5"/>
      <c r="AO118" s="5"/>
      <c r="AP118" s="5"/>
      <c r="AQ118" s="5"/>
      <c r="AR118" s="5"/>
      <c r="AS118" s="13"/>
      <c r="AU118" s="70"/>
    </row>
    <row r="119" spans="1:47" ht="10.5" hidden="1" customHeight="1" thickBot="1" x14ac:dyDescent="0.3">
      <c r="A119" s="59" t="s">
        <v>41</v>
      </c>
      <c r="B119" s="60"/>
      <c r="C119" s="61"/>
      <c r="D119" s="61"/>
      <c r="E119" s="61"/>
      <c r="F119" s="61"/>
      <c r="G119" s="61"/>
      <c r="H119" s="62"/>
      <c r="I119" s="62"/>
      <c r="J119" s="62"/>
      <c r="K119" s="62"/>
      <c r="L119" s="62"/>
      <c r="M119" s="62"/>
      <c r="N119" s="62"/>
      <c r="O119" s="62"/>
      <c r="P119" s="61"/>
      <c r="Q119" s="61"/>
      <c r="R119" s="61"/>
      <c r="S119" s="61"/>
      <c r="T119" s="61"/>
      <c r="U119" s="63"/>
      <c r="V119" s="61"/>
      <c r="W119" s="61"/>
      <c r="X119" s="61"/>
      <c r="Y119" s="61"/>
      <c r="Z119" s="61"/>
      <c r="AA119" s="63"/>
      <c r="AB119" s="61"/>
      <c r="AC119" s="61"/>
      <c r="AD119" s="61"/>
      <c r="AE119" s="61"/>
      <c r="AF119" s="61"/>
      <c r="AG119" s="63"/>
      <c r="AH119" s="61"/>
      <c r="AI119" s="61"/>
      <c r="AJ119" s="61"/>
      <c r="AK119" s="61"/>
      <c r="AL119" s="61"/>
      <c r="AM119" s="63"/>
      <c r="AN119" s="61"/>
      <c r="AO119" s="61"/>
      <c r="AP119" s="61"/>
      <c r="AQ119" s="61"/>
      <c r="AR119" s="61"/>
      <c r="AS119" s="63"/>
      <c r="AU119" s="70"/>
    </row>
    <row r="120" spans="1:47" ht="21" hidden="1" customHeight="1" x14ac:dyDescent="0.3">
      <c r="A120" s="64" t="s">
        <v>35</v>
      </c>
      <c r="B120" s="65"/>
      <c r="C120" s="66"/>
      <c r="D120" s="67"/>
      <c r="E120" s="67"/>
      <c r="F120" s="67"/>
      <c r="G120" s="67"/>
      <c r="H120" s="45">
        <f>U120+AA120+AG120+AM120+AS120</f>
        <v>0</v>
      </c>
      <c r="I120" s="45">
        <f>SUM(O120,J120)</f>
        <v>0</v>
      </c>
      <c r="J120" s="46">
        <f>SUM(K120:N120)</f>
        <v>0</v>
      </c>
      <c r="K120" s="46">
        <f>SUM(P120,V120,AB120,AH120,AN120)</f>
        <v>0</v>
      </c>
      <c r="L120" s="46">
        <f>SUM(Q120,W120,AC120,AI120,AO120)</f>
        <v>0</v>
      </c>
      <c r="M120" s="46">
        <f>SUM(R120,X120,AD120,AJ120,AP120)</f>
        <v>0</v>
      </c>
      <c r="N120" s="46">
        <f>SUM(S120,Y120,AE120,AK120,AQ120)</f>
        <v>0</v>
      </c>
      <c r="O120" s="46">
        <f>SUM(T120,Z120,AF120,AL120,AR120)</f>
        <v>0</v>
      </c>
      <c r="P120" s="68"/>
      <c r="Q120" s="68"/>
      <c r="R120" s="68"/>
      <c r="S120" s="68"/>
      <c r="T120" s="68"/>
      <c r="U120" s="47">
        <f>SUM(P120:T120)/36</f>
        <v>0</v>
      </c>
      <c r="V120" s="68"/>
      <c r="W120" s="68"/>
      <c r="X120" s="68"/>
      <c r="Y120" s="68"/>
      <c r="Z120" s="68"/>
      <c r="AA120" s="47">
        <f>SUM(V120:Z120)/36</f>
        <v>0</v>
      </c>
      <c r="AB120" s="68"/>
      <c r="AC120" s="68"/>
      <c r="AD120" s="68"/>
      <c r="AE120" s="68"/>
      <c r="AF120" s="68"/>
      <c r="AG120" s="47">
        <f>SUM(AB120:AF120)/36</f>
        <v>0</v>
      </c>
      <c r="AH120" s="68"/>
      <c r="AI120" s="68"/>
      <c r="AJ120" s="68"/>
      <c r="AK120" s="68"/>
      <c r="AL120" s="68"/>
      <c r="AM120" s="47">
        <f>SUM(AH120:AL120)/36</f>
        <v>0</v>
      </c>
      <c r="AN120" s="68"/>
      <c r="AO120" s="68"/>
      <c r="AP120" s="68"/>
      <c r="AQ120" s="68"/>
      <c r="AR120" s="68"/>
      <c r="AS120" s="47">
        <f>SUM(AN120:AR120)/36</f>
        <v>0</v>
      </c>
      <c r="AU120" s="38"/>
    </row>
    <row r="121" spans="1:47" ht="21" hidden="1" customHeight="1" x14ac:dyDescent="0.25">
      <c r="A121" s="33" t="s">
        <v>36</v>
      </c>
      <c r="B121" s="44"/>
      <c r="C121" s="69">
        <f>C120</f>
        <v>0</v>
      </c>
      <c r="D121" s="69">
        <f>D120</f>
        <v>0</v>
      </c>
      <c r="E121" s="69">
        <f>E120</f>
        <v>0</v>
      </c>
      <c r="F121" s="69">
        <f>F120</f>
        <v>0</v>
      </c>
      <c r="G121" s="69">
        <f>G120</f>
        <v>0</v>
      </c>
      <c r="H121" s="45">
        <f t="shared" ref="H121:AS121" si="45">H120</f>
        <v>0</v>
      </c>
      <c r="I121" s="45">
        <f t="shared" si="45"/>
        <v>0</v>
      </c>
      <c r="J121" s="46">
        <f t="shared" si="45"/>
        <v>0</v>
      </c>
      <c r="K121" s="46">
        <f t="shared" si="45"/>
        <v>0</v>
      </c>
      <c r="L121" s="46">
        <f t="shared" si="45"/>
        <v>0</v>
      </c>
      <c r="M121" s="46">
        <f t="shared" si="45"/>
        <v>0</v>
      </c>
      <c r="N121" s="46">
        <f t="shared" si="45"/>
        <v>0</v>
      </c>
      <c r="O121" s="46">
        <f t="shared" si="45"/>
        <v>0</v>
      </c>
      <c r="P121" s="33">
        <f t="shared" si="45"/>
        <v>0</v>
      </c>
      <c r="Q121" s="33">
        <f t="shared" si="45"/>
        <v>0</v>
      </c>
      <c r="R121" s="33">
        <f t="shared" si="45"/>
        <v>0</v>
      </c>
      <c r="S121" s="33">
        <f t="shared" si="45"/>
        <v>0</v>
      </c>
      <c r="T121" s="33">
        <f t="shared" si="45"/>
        <v>0</v>
      </c>
      <c r="U121" s="47">
        <f t="shared" si="45"/>
        <v>0</v>
      </c>
      <c r="V121" s="33">
        <f t="shared" si="45"/>
        <v>0</v>
      </c>
      <c r="W121" s="33">
        <f t="shared" si="45"/>
        <v>0</v>
      </c>
      <c r="X121" s="33">
        <f t="shared" si="45"/>
        <v>0</v>
      </c>
      <c r="Y121" s="33">
        <f t="shared" si="45"/>
        <v>0</v>
      </c>
      <c r="Z121" s="33">
        <f t="shared" si="45"/>
        <v>0</v>
      </c>
      <c r="AA121" s="47">
        <f t="shared" si="45"/>
        <v>0</v>
      </c>
      <c r="AB121" s="33">
        <f t="shared" si="45"/>
        <v>0</v>
      </c>
      <c r="AC121" s="33">
        <f t="shared" si="45"/>
        <v>0</v>
      </c>
      <c r="AD121" s="33">
        <f t="shared" si="45"/>
        <v>0</v>
      </c>
      <c r="AE121" s="33">
        <f t="shared" si="45"/>
        <v>0</v>
      </c>
      <c r="AF121" s="33">
        <f t="shared" si="45"/>
        <v>0</v>
      </c>
      <c r="AG121" s="47">
        <f t="shared" si="45"/>
        <v>0</v>
      </c>
      <c r="AH121" s="33">
        <f t="shared" si="45"/>
        <v>0</v>
      </c>
      <c r="AI121" s="33">
        <f t="shared" si="45"/>
        <v>0</v>
      </c>
      <c r="AJ121" s="33">
        <f t="shared" si="45"/>
        <v>0</v>
      </c>
      <c r="AK121" s="33">
        <f t="shared" si="45"/>
        <v>0</v>
      </c>
      <c r="AL121" s="33">
        <f t="shared" si="45"/>
        <v>0</v>
      </c>
      <c r="AM121" s="47">
        <f t="shared" si="45"/>
        <v>0</v>
      </c>
      <c r="AN121" s="33">
        <f t="shared" si="45"/>
        <v>0</v>
      </c>
      <c r="AO121" s="33">
        <f t="shared" si="45"/>
        <v>0</v>
      </c>
      <c r="AP121" s="33">
        <f t="shared" si="45"/>
        <v>0</v>
      </c>
      <c r="AQ121" s="33">
        <f t="shared" si="45"/>
        <v>0</v>
      </c>
      <c r="AR121" s="33">
        <f t="shared" si="45"/>
        <v>0</v>
      </c>
      <c r="AS121" s="47">
        <f t="shared" si="45"/>
        <v>0</v>
      </c>
    </row>
    <row r="122" spans="1:47" ht="10.5" hidden="1" customHeight="1" x14ac:dyDescent="0.25">
      <c r="A122" s="40" t="s">
        <v>28</v>
      </c>
      <c r="B122" s="49"/>
      <c r="C122" s="40"/>
      <c r="D122" s="40"/>
      <c r="E122" s="40"/>
      <c r="F122" s="40"/>
      <c r="G122" s="40"/>
      <c r="H122" s="42"/>
      <c r="I122" s="42"/>
      <c r="J122" s="42"/>
      <c r="K122" s="42"/>
      <c r="L122" s="42"/>
      <c r="M122" s="42"/>
      <c r="N122" s="42"/>
      <c r="O122" s="42"/>
      <c r="P122" s="40"/>
      <c r="Q122" s="40"/>
      <c r="R122" s="40"/>
      <c r="S122" s="40"/>
      <c r="T122" s="40"/>
      <c r="U122" s="43"/>
      <c r="V122" s="40"/>
      <c r="W122" s="40"/>
      <c r="X122" s="40"/>
      <c r="Y122" s="40"/>
      <c r="Z122" s="40"/>
      <c r="AA122" s="43"/>
      <c r="AB122" s="40"/>
      <c r="AC122" s="40"/>
      <c r="AD122" s="40"/>
      <c r="AE122" s="40"/>
      <c r="AF122" s="40"/>
      <c r="AG122" s="43"/>
      <c r="AH122" s="40"/>
      <c r="AI122" s="40"/>
      <c r="AJ122" s="40"/>
      <c r="AK122" s="40"/>
      <c r="AL122" s="40"/>
      <c r="AM122" s="43"/>
      <c r="AN122" s="40"/>
      <c r="AO122" s="40"/>
      <c r="AP122" s="40"/>
      <c r="AQ122" s="40"/>
      <c r="AR122" s="40"/>
      <c r="AS122" s="43"/>
    </row>
    <row r="123" spans="1:47" ht="10.5" hidden="1" customHeight="1" thickBot="1" x14ac:dyDescent="0.3">
      <c r="A123" s="59" t="s">
        <v>42</v>
      </c>
      <c r="B123" s="60"/>
      <c r="C123" s="61"/>
      <c r="D123" s="61"/>
      <c r="E123" s="61"/>
      <c r="F123" s="61"/>
      <c r="G123" s="61"/>
      <c r="H123" s="62"/>
      <c r="I123" s="62"/>
      <c r="J123" s="62"/>
      <c r="K123" s="62"/>
      <c r="L123" s="62"/>
      <c r="M123" s="62"/>
      <c r="N123" s="62"/>
      <c r="O123" s="62"/>
      <c r="P123" s="61"/>
      <c r="Q123" s="61"/>
      <c r="R123" s="61"/>
      <c r="S123" s="61"/>
      <c r="T123" s="61"/>
      <c r="U123" s="63"/>
      <c r="V123" s="61"/>
      <c r="W123" s="61"/>
      <c r="X123" s="61"/>
      <c r="Y123" s="61"/>
      <c r="Z123" s="61"/>
      <c r="AA123" s="63"/>
      <c r="AB123" s="61"/>
      <c r="AC123" s="61"/>
      <c r="AD123" s="61"/>
      <c r="AE123" s="61"/>
      <c r="AF123" s="61"/>
      <c r="AG123" s="63"/>
      <c r="AH123" s="61"/>
      <c r="AI123" s="61"/>
      <c r="AJ123" s="61"/>
      <c r="AK123" s="61"/>
      <c r="AL123" s="61"/>
      <c r="AM123" s="63"/>
      <c r="AN123" s="61"/>
      <c r="AO123" s="61"/>
      <c r="AP123" s="61"/>
      <c r="AQ123" s="61"/>
      <c r="AR123" s="61"/>
      <c r="AS123" s="63"/>
    </row>
    <row r="124" spans="1:47" ht="21" hidden="1" customHeight="1" x14ac:dyDescent="0.25">
      <c r="A124" s="64" t="s">
        <v>35</v>
      </c>
      <c r="B124" s="65"/>
      <c r="C124" s="66"/>
      <c r="D124" s="67"/>
      <c r="E124" s="67"/>
      <c r="F124" s="67"/>
      <c r="G124" s="67"/>
      <c r="H124" s="45">
        <f>U124+AA124+AG124+AM124+AS124</f>
        <v>0</v>
      </c>
      <c r="I124" s="45">
        <f>SUM(O124,J124)</f>
        <v>0</v>
      </c>
      <c r="J124" s="46">
        <f>SUM(K124:N124)</f>
        <v>0</v>
      </c>
      <c r="K124" s="46">
        <f>SUM(P124,V124,AB124,AH124,AN124)</f>
        <v>0</v>
      </c>
      <c r="L124" s="46">
        <f>SUM(Q124,W124,AC124,AI124,AO124)</f>
        <v>0</v>
      </c>
      <c r="M124" s="46">
        <f>SUM(R124,X124,AD124,AJ124,AP124)</f>
        <v>0</v>
      </c>
      <c r="N124" s="46">
        <f>SUM(S124,Y124,AE124,AK124,AQ124)</f>
        <v>0</v>
      </c>
      <c r="O124" s="46">
        <f>SUM(T124,Z124,AF124,AL124,AR124)</f>
        <v>0</v>
      </c>
      <c r="P124" s="68"/>
      <c r="Q124" s="68"/>
      <c r="R124" s="68"/>
      <c r="S124" s="68"/>
      <c r="T124" s="68"/>
      <c r="U124" s="47">
        <f>SUM(P124:T124)/36</f>
        <v>0</v>
      </c>
      <c r="V124" s="68"/>
      <c r="W124" s="68"/>
      <c r="X124" s="68"/>
      <c r="Y124" s="68"/>
      <c r="Z124" s="68"/>
      <c r="AA124" s="47">
        <f>SUM(V124:Z124)/36</f>
        <v>0</v>
      </c>
      <c r="AB124" s="68"/>
      <c r="AC124" s="68"/>
      <c r="AD124" s="68"/>
      <c r="AE124" s="68"/>
      <c r="AF124" s="68"/>
      <c r="AG124" s="47">
        <f>SUM(AB124:AF124)/36</f>
        <v>0</v>
      </c>
      <c r="AH124" s="68"/>
      <c r="AI124" s="68"/>
      <c r="AJ124" s="68"/>
      <c r="AK124" s="68"/>
      <c r="AL124" s="68"/>
      <c r="AM124" s="47">
        <f>SUM(AH124:AL124)/36</f>
        <v>0</v>
      </c>
      <c r="AN124" s="68"/>
      <c r="AO124" s="68"/>
      <c r="AP124" s="68"/>
      <c r="AQ124" s="68"/>
      <c r="AR124" s="68"/>
      <c r="AS124" s="47">
        <f>SUM(AN124:AR124)/36</f>
        <v>0</v>
      </c>
    </row>
    <row r="125" spans="1:47" ht="21" hidden="1" customHeight="1" x14ac:dyDescent="0.25">
      <c r="A125" s="33" t="s">
        <v>36</v>
      </c>
      <c r="B125" s="44"/>
      <c r="C125" s="69">
        <f>C124</f>
        <v>0</v>
      </c>
      <c r="D125" s="69">
        <f>D124</f>
        <v>0</v>
      </c>
      <c r="E125" s="69">
        <f>E124</f>
        <v>0</v>
      </c>
      <c r="F125" s="69">
        <f>F124</f>
        <v>0</v>
      </c>
      <c r="G125" s="69">
        <f>G124</f>
        <v>0</v>
      </c>
      <c r="H125" s="45">
        <f t="shared" ref="H125:AS125" si="46">H124</f>
        <v>0</v>
      </c>
      <c r="I125" s="45">
        <f t="shared" si="46"/>
        <v>0</v>
      </c>
      <c r="J125" s="46">
        <f t="shared" si="46"/>
        <v>0</v>
      </c>
      <c r="K125" s="46">
        <f t="shared" si="46"/>
        <v>0</v>
      </c>
      <c r="L125" s="46">
        <f t="shared" si="46"/>
        <v>0</v>
      </c>
      <c r="M125" s="46">
        <f t="shared" si="46"/>
        <v>0</v>
      </c>
      <c r="N125" s="46">
        <f t="shared" si="46"/>
        <v>0</v>
      </c>
      <c r="O125" s="46">
        <f t="shared" si="46"/>
        <v>0</v>
      </c>
      <c r="P125" s="33">
        <f t="shared" si="46"/>
        <v>0</v>
      </c>
      <c r="Q125" s="33">
        <f t="shared" si="46"/>
        <v>0</v>
      </c>
      <c r="R125" s="33">
        <f t="shared" si="46"/>
        <v>0</v>
      </c>
      <c r="S125" s="33">
        <f t="shared" si="46"/>
        <v>0</v>
      </c>
      <c r="T125" s="33">
        <f t="shared" si="46"/>
        <v>0</v>
      </c>
      <c r="U125" s="47">
        <f t="shared" si="46"/>
        <v>0</v>
      </c>
      <c r="V125" s="33">
        <f t="shared" si="46"/>
        <v>0</v>
      </c>
      <c r="W125" s="33">
        <f t="shared" si="46"/>
        <v>0</v>
      </c>
      <c r="X125" s="33">
        <f t="shared" si="46"/>
        <v>0</v>
      </c>
      <c r="Y125" s="33">
        <f t="shared" si="46"/>
        <v>0</v>
      </c>
      <c r="Z125" s="33">
        <f t="shared" si="46"/>
        <v>0</v>
      </c>
      <c r="AA125" s="47">
        <f t="shared" si="46"/>
        <v>0</v>
      </c>
      <c r="AB125" s="33">
        <f t="shared" si="46"/>
        <v>0</v>
      </c>
      <c r="AC125" s="33">
        <f t="shared" si="46"/>
        <v>0</v>
      </c>
      <c r="AD125" s="33">
        <f t="shared" si="46"/>
        <v>0</v>
      </c>
      <c r="AE125" s="33">
        <f t="shared" si="46"/>
        <v>0</v>
      </c>
      <c r="AF125" s="33">
        <f t="shared" si="46"/>
        <v>0</v>
      </c>
      <c r="AG125" s="47">
        <f t="shared" si="46"/>
        <v>0</v>
      </c>
      <c r="AH125" s="33">
        <f t="shared" si="46"/>
        <v>0</v>
      </c>
      <c r="AI125" s="33">
        <f t="shared" si="46"/>
        <v>0</v>
      </c>
      <c r="AJ125" s="33">
        <f t="shared" si="46"/>
        <v>0</v>
      </c>
      <c r="AK125" s="33">
        <f t="shared" si="46"/>
        <v>0</v>
      </c>
      <c r="AL125" s="33">
        <f t="shared" si="46"/>
        <v>0</v>
      </c>
      <c r="AM125" s="47">
        <f t="shared" si="46"/>
        <v>0</v>
      </c>
      <c r="AN125" s="33">
        <f t="shared" si="46"/>
        <v>0</v>
      </c>
      <c r="AO125" s="33">
        <f t="shared" si="46"/>
        <v>0</v>
      </c>
      <c r="AP125" s="33">
        <f t="shared" si="46"/>
        <v>0</v>
      </c>
      <c r="AQ125" s="33">
        <f t="shared" si="46"/>
        <v>0</v>
      </c>
      <c r="AR125" s="33">
        <f t="shared" si="46"/>
        <v>0</v>
      </c>
      <c r="AS125" s="47">
        <f t="shared" si="46"/>
        <v>0</v>
      </c>
    </row>
    <row r="126" spans="1:47" ht="10.5" customHeight="1" x14ac:dyDescent="0.25">
      <c r="A126" s="40" t="s">
        <v>28</v>
      </c>
      <c r="B126" s="49"/>
      <c r="C126" s="40"/>
      <c r="D126" s="40"/>
      <c r="E126" s="40"/>
      <c r="F126" s="40"/>
      <c r="G126" s="40"/>
      <c r="H126" s="42"/>
      <c r="I126" s="42"/>
      <c r="J126" s="42"/>
      <c r="K126" s="42"/>
      <c r="L126" s="42"/>
      <c r="M126" s="42"/>
      <c r="N126" s="42"/>
      <c r="O126" s="42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</row>
    <row r="127" spans="1:47" ht="11.25" customHeight="1" x14ac:dyDescent="0.3">
      <c r="A127" s="335" t="s">
        <v>0</v>
      </c>
      <c r="B127" s="335" t="s">
        <v>1</v>
      </c>
      <c r="C127" s="336" t="s">
        <v>43</v>
      </c>
      <c r="D127" s="336" t="s">
        <v>44</v>
      </c>
      <c r="E127" s="336" t="s">
        <v>45</v>
      </c>
      <c r="F127" s="336" t="s">
        <v>46</v>
      </c>
      <c r="G127" s="336" t="s">
        <v>46</v>
      </c>
      <c r="H127" s="337" t="s">
        <v>3</v>
      </c>
      <c r="I127" s="340" t="s">
        <v>5</v>
      </c>
      <c r="J127" s="340" t="s">
        <v>47</v>
      </c>
      <c r="K127" s="340" t="s">
        <v>48</v>
      </c>
      <c r="L127" s="342" t="s">
        <v>49</v>
      </c>
      <c r="M127" s="343"/>
      <c r="N127" s="344"/>
      <c r="O127" s="337" t="s">
        <v>18</v>
      </c>
      <c r="P127" s="349" t="s">
        <v>49</v>
      </c>
      <c r="Q127" s="349"/>
      <c r="R127" s="349" t="s">
        <v>50</v>
      </c>
      <c r="S127" s="349"/>
      <c r="T127" s="349"/>
      <c r="U127" s="349" t="s">
        <v>3</v>
      </c>
      <c r="V127" s="349" t="s">
        <v>49</v>
      </c>
      <c r="W127" s="349"/>
      <c r="X127" s="349" t="s">
        <v>50</v>
      </c>
      <c r="Y127" s="349"/>
      <c r="Z127" s="349"/>
      <c r="AA127" s="349" t="s">
        <v>3</v>
      </c>
      <c r="AB127" s="349" t="s">
        <v>49</v>
      </c>
      <c r="AC127" s="349"/>
      <c r="AD127" s="349" t="s">
        <v>50</v>
      </c>
      <c r="AE127" s="349"/>
      <c r="AF127" s="349"/>
      <c r="AG127" s="349" t="s">
        <v>3</v>
      </c>
      <c r="AH127" s="349" t="s">
        <v>49</v>
      </c>
      <c r="AI127" s="349"/>
      <c r="AJ127" s="349" t="s">
        <v>50</v>
      </c>
      <c r="AK127" s="349"/>
      <c r="AL127" s="349"/>
      <c r="AM127" s="349" t="s">
        <v>3</v>
      </c>
      <c r="AN127" s="349" t="s">
        <v>49</v>
      </c>
      <c r="AO127" s="349"/>
      <c r="AP127" s="349" t="s">
        <v>50</v>
      </c>
      <c r="AQ127" s="349"/>
      <c r="AR127" s="349"/>
      <c r="AS127" s="349" t="s">
        <v>3</v>
      </c>
      <c r="AU127" s="39"/>
    </row>
    <row r="128" spans="1:47" ht="33" customHeight="1" thickBot="1" x14ac:dyDescent="0.3">
      <c r="A128" s="335"/>
      <c r="B128" s="335"/>
      <c r="C128" s="336"/>
      <c r="D128" s="336"/>
      <c r="E128" s="336"/>
      <c r="F128" s="336"/>
      <c r="G128" s="336"/>
      <c r="H128" s="338"/>
      <c r="I128" s="341"/>
      <c r="J128" s="341"/>
      <c r="K128" s="341"/>
      <c r="L128" s="345"/>
      <c r="M128" s="346"/>
      <c r="N128" s="347"/>
      <c r="O128" s="348"/>
      <c r="P128" s="349"/>
      <c r="Q128" s="349"/>
      <c r="R128" s="350" t="s">
        <v>51</v>
      </c>
      <c r="S128" s="351"/>
      <c r="T128" s="71" t="s">
        <v>48</v>
      </c>
      <c r="U128" s="349"/>
      <c r="V128" s="349"/>
      <c r="W128" s="349"/>
      <c r="X128" s="350" t="s">
        <v>51</v>
      </c>
      <c r="Y128" s="351"/>
      <c r="Z128" s="71" t="s">
        <v>48</v>
      </c>
      <c r="AA128" s="349"/>
      <c r="AB128" s="349"/>
      <c r="AC128" s="349"/>
      <c r="AD128" s="350" t="s">
        <v>51</v>
      </c>
      <c r="AE128" s="351"/>
      <c r="AF128" s="71" t="s">
        <v>48</v>
      </c>
      <c r="AG128" s="349"/>
      <c r="AH128" s="349"/>
      <c r="AI128" s="349"/>
      <c r="AJ128" s="350" t="s">
        <v>51</v>
      </c>
      <c r="AK128" s="351"/>
      <c r="AL128" s="71" t="s">
        <v>48</v>
      </c>
      <c r="AM128" s="349"/>
      <c r="AN128" s="349"/>
      <c r="AO128" s="349"/>
      <c r="AP128" s="350" t="s">
        <v>51</v>
      </c>
      <c r="AQ128" s="351"/>
      <c r="AR128" s="71" t="s">
        <v>48</v>
      </c>
      <c r="AS128" s="349"/>
    </row>
    <row r="129" spans="1:47" ht="21" customHeight="1" thickBot="1" x14ac:dyDescent="0.35">
      <c r="A129" s="203" t="s">
        <v>52</v>
      </c>
      <c r="B129" s="72" t="s">
        <v>53</v>
      </c>
      <c r="C129" s="352"/>
      <c r="D129" s="352"/>
      <c r="E129" s="352"/>
      <c r="F129" s="352"/>
      <c r="G129" s="352"/>
      <c r="H129" s="15">
        <f>H130+H134+H136</f>
        <v>39</v>
      </c>
      <c r="I129" s="73">
        <f>I130+I134+I136</f>
        <v>1404</v>
      </c>
      <c r="J129" s="74">
        <f>J130+J134+J136</f>
        <v>1404</v>
      </c>
      <c r="K129" s="74">
        <f>K130+K134+K136</f>
        <v>0</v>
      </c>
      <c r="L129" s="361">
        <f>L130+L136</f>
        <v>26.000000000000004</v>
      </c>
      <c r="M129" s="362"/>
      <c r="N129" s="363"/>
      <c r="O129" s="74">
        <f>O130+O134+O136</f>
        <v>0</v>
      </c>
      <c r="P129" s="364">
        <f>P130+P136</f>
        <v>0</v>
      </c>
      <c r="Q129" s="360"/>
      <c r="R129" s="358">
        <f>R130+R134+R136</f>
        <v>0</v>
      </c>
      <c r="S129" s="358"/>
      <c r="T129" s="9">
        <f>T130+T134+T136</f>
        <v>0</v>
      </c>
      <c r="U129" s="14">
        <f>U130+U134+U136</f>
        <v>0</v>
      </c>
      <c r="V129" s="359">
        <f>V130+V136</f>
        <v>2.6666666666666665</v>
      </c>
      <c r="W129" s="360"/>
      <c r="X129" s="358">
        <f>X130+X134+X136</f>
        <v>144</v>
      </c>
      <c r="Y129" s="358"/>
      <c r="Z129" s="9">
        <f>Z130+Z134+Z136</f>
        <v>0</v>
      </c>
      <c r="AA129" s="14">
        <f>AA130+AA134+AA136</f>
        <v>4</v>
      </c>
      <c r="AB129" s="359">
        <f>AB130+AB136</f>
        <v>3.3333333333333335</v>
      </c>
      <c r="AC129" s="360"/>
      <c r="AD129" s="358">
        <f>AD130+AD134+AD136</f>
        <v>180</v>
      </c>
      <c r="AE129" s="358"/>
      <c r="AF129" s="9">
        <f>AF130+AF134+AF136</f>
        <v>0</v>
      </c>
      <c r="AG129" s="14">
        <f>AG130+AG134+AG136</f>
        <v>5</v>
      </c>
      <c r="AH129" s="359">
        <f>AH130+AH136</f>
        <v>4</v>
      </c>
      <c r="AI129" s="360"/>
      <c r="AJ129" s="358">
        <f>AJ130+AJ134+AJ136</f>
        <v>216</v>
      </c>
      <c r="AK129" s="358"/>
      <c r="AL129" s="9">
        <f>AL130+AL134+AL136</f>
        <v>0</v>
      </c>
      <c r="AM129" s="14">
        <f>AM130+AM134+AM136</f>
        <v>6</v>
      </c>
      <c r="AN129" s="359">
        <f>AN130+AN136</f>
        <v>16</v>
      </c>
      <c r="AO129" s="360"/>
      <c r="AP129" s="75">
        <f>AP130+AP134+AP136</f>
        <v>864</v>
      </c>
      <c r="AQ129" s="76"/>
      <c r="AR129" s="9">
        <f>AR130+AR134+AR136</f>
        <v>0</v>
      </c>
      <c r="AS129" s="14">
        <f>AS130+AS134+AS136</f>
        <v>24</v>
      </c>
      <c r="AU129" s="12" t="e">
        <f>IF(H129=SUM(U129,AG129,AA129,AM129,#REF!,#REF!,#REF!,#REF!,#REF!,AS129),TRUE)</f>
        <v>#REF!</v>
      </c>
    </row>
    <row r="130" spans="1:47" ht="21" customHeight="1" thickBot="1" x14ac:dyDescent="0.3">
      <c r="A130" s="203" t="s">
        <v>54</v>
      </c>
      <c r="B130" s="72" t="s">
        <v>55</v>
      </c>
      <c r="C130" s="352"/>
      <c r="D130" s="352"/>
      <c r="E130" s="352"/>
      <c r="F130" s="352"/>
      <c r="G130" s="352"/>
      <c r="H130" s="15">
        <f t="shared" ref="H130:O130" si="47">H131</f>
        <v>4</v>
      </c>
      <c r="I130" s="15">
        <f>I131</f>
        <v>144</v>
      </c>
      <c r="J130" s="11">
        <f t="shared" si="47"/>
        <v>144</v>
      </c>
      <c r="K130" s="11">
        <f t="shared" si="47"/>
        <v>0</v>
      </c>
      <c r="L130" s="353">
        <f>L131</f>
        <v>2.6666666666666665</v>
      </c>
      <c r="M130" s="354"/>
      <c r="N130" s="355"/>
      <c r="O130" s="11">
        <f t="shared" si="47"/>
        <v>0</v>
      </c>
      <c r="P130" s="356">
        <f>P131</f>
        <v>0</v>
      </c>
      <c r="Q130" s="357"/>
      <c r="R130" s="358">
        <f>R131</f>
        <v>0</v>
      </c>
      <c r="S130" s="358"/>
      <c r="T130" s="9">
        <f>T131</f>
        <v>0</v>
      </c>
      <c r="U130" s="14">
        <f>U131</f>
        <v>0</v>
      </c>
      <c r="V130" s="359">
        <f>V131</f>
        <v>2.6666666666666665</v>
      </c>
      <c r="W130" s="360"/>
      <c r="X130" s="358">
        <f>X131</f>
        <v>144</v>
      </c>
      <c r="Y130" s="358"/>
      <c r="Z130" s="9">
        <f>Z131</f>
        <v>0</v>
      </c>
      <c r="AA130" s="14">
        <f>AA131</f>
        <v>4</v>
      </c>
      <c r="AB130" s="365">
        <f>AB131</f>
        <v>0</v>
      </c>
      <c r="AC130" s="357"/>
      <c r="AD130" s="358">
        <f>AD131</f>
        <v>0</v>
      </c>
      <c r="AE130" s="358"/>
      <c r="AF130" s="9">
        <f>AF131</f>
        <v>0</v>
      </c>
      <c r="AG130" s="14">
        <f>AG131</f>
        <v>0</v>
      </c>
      <c r="AH130" s="359">
        <f>AH131</f>
        <v>0</v>
      </c>
      <c r="AI130" s="360"/>
      <c r="AJ130" s="358">
        <f>AJ131</f>
        <v>0</v>
      </c>
      <c r="AK130" s="358"/>
      <c r="AL130" s="9">
        <f>AL131</f>
        <v>0</v>
      </c>
      <c r="AM130" s="14">
        <f>AM131</f>
        <v>0</v>
      </c>
      <c r="AN130" s="365">
        <f>AN131</f>
        <v>0</v>
      </c>
      <c r="AO130" s="357"/>
      <c r="AP130" s="75">
        <f>AP131</f>
        <v>0</v>
      </c>
      <c r="AQ130" s="76"/>
      <c r="AR130" s="9">
        <f>AR131</f>
        <v>0</v>
      </c>
      <c r="AS130" s="14">
        <f>AS131</f>
        <v>0</v>
      </c>
    </row>
    <row r="131" spans="1:47" ht="27" customHeight="1" x14ac:dyDescent="0.25">
      <c r="A131" s="33" t="s">
        <v>56</v>
      </c>
      <c r="B131" s="44" t="s">
        <v>173</v>
      </c>
      <c r="C131" s="35"/>
      <c r="D131" s="36">
        <v>2</v>
      </c>
      <c r="E131" s="36"/>
      <c r="F131" s="36"/>
      <c r="G131" s="36"/>
      <c r="H131" s="45">
        <f>U131+AA131+AG131+AM131+AS131</f>
        <v>4</v>
      </c>
      <c r="I131" s="45">
        <f>J131+K131+O131</f>
        <v>144</v>
      </c>
      <c r="J131" s="46">
        <f>R131+X131+AD131+AJ131+AP131</f>
        <v>144</v>
      </c>
      <c r="K131" s="46">
        <f>T131+Z131+AF131+AL131+AR131</f>
        <v>0</v>
      </c>
      <c r="L131" s="371">
        <f>P131+V131+AB131+AH131+AN131</f>
        <v>2.6666666666666665</v>
      </c>
      <c r="M131" s="372"/>
      <c r="N131" s="373"/>
      <c r="O131" s="46"/>
      <c r="P131" s="374"/>
      <c r="Q131" s="370"/>
      <c r="R131" s="349"/>
      <c r="S131" s="349"/>
      <c r="T131" s="33"/>
      <c r="U131" s="77">
        <f>SUM(R131:T131)/36</f>
        <v>0</v>
      </c>
      <c r="V131" s="367">
        <f>X131/54</f>
        <v>2.6666666666666665</v>
      </c>
      <c r="W131" s="368"/>
      <c r="X131" s="349">
        <v>144</v>
      </c>
      <c r="Y131" s="349"/>
      <c r="Z131" s="33"/>
      <c r="AA131" s="77">
        <f>SUM(X131:Z131)/36</f>
        <v>4</v>
      </c>
      <c r="AB131" s="369"/>
      <c r="AC131" s="370"/>
      <c r="AD131" s="349"/>
      <c r="AE131" s="349"/>
      <c r="AF131" s="33"/>
      <c r="AG131" s="77">
        <f>SUM(AD131:AF131)/36</f>
        <v>0</v>
      </c>
      <c r="AH131" s="367"/>
      <c r="AI131" s="368"/>
      <c r="AJ131" s="349"/>
      <c r="AK131" s="349"/>
      <c r="AL131" s="33"/>
      <c r="AM131" s="77">
        <f>SUM(AJ131:AL131)/36</f>
        <v>0</v>
      </c>
      <c r="AN131" s="369"/>
      <c r="AO131" s="370"/>
      <c r="AP131" s="78"/>
      <c r="AQ131" s="79"/>
      <c r="AR131" s="33"/>
      <c r="AS131" s="77">
        <f>SUM(AP131:AR131)/36</f>
        <v>0</v>
      </c>
    </row>
    <row r="132" spans="1:47" ht="10.5" customHeight="1" x14ac:dyDescent="0.25">
      <c r="A132" s="40" t="s">
        <v>28</v>
      </c>
      <c r="B132" s="49"/>
      <c r="C132" s="40"/>
      <c r="D132" s="40"/>
      <c r="E132" s="40"/>
      <c r="F132" s="40"/>
      <c r="G132" s="40"/>
      <c r="H132" s="42"/>
      <c r="I132" s="42"/>
      <c r="J132" s="42"/>
      <c r="K132" s="42"/>
      <c r="L132" s="80"/>
      <c r="M132" s="80"/>
      <c r="N132" s="80"/>
      <c r="O132" s="42"/>
      <c r="P132" s="40"/>
      <c r="Q132" s="81"/>
      <c r="R132" s="40"/>
      <c r="S132" s="40"/>
      <c r="T132" s="40"/>
      <c r="U132" s="40"/>
      <c r="V132" s="40"/>
      <c r="W132" s="81"/>
      <c r="X132" s="40"/>
      <c r="Y132" s="40"/>
      <c r="Z132" s="40"/>
      <c r="AA132" s="40"/>
      <c r="AB132" s="40"/>
      <c r="AC132" s="81"/>
      <c r="AD132" s="40"/>
      <c r="AE132" s="40"/>
      <c r="AF132" s="40"/>
      <c r="AG132" s="40"/>
      <c r="AH132" s="81"/>
      <c r="AI132" s="81"/>
      <c r="AJ132" s="40"/>
      <c r="AK132" s="40"/>
      <c r="AL132" s="40"/>
      <c r="AM132" s="40"/>
      <c r="AN132" s="40"/>
      <c r="AO132" s="81"/>
      <c r="AP132" s="40"/>
      <c r="AQ132" s="40"/>
      <c r="AR132" s="40"/>
      <c r="AS132" s="40"/>
    </row>
    <row r="133" spans="1:47" ht="11.25" customHeight="1" thickBot="1" x14ac:dyDescent="0.3">
      <c r="A133" s="5"/>
      <c r="B133" s="6"/>
      <c r="C133" s="5"/>
      <c r="D133" s="5"/>
      <c r="E133" s="5"/>
      <c r="F133" s="5"/>
      <c r="G133" s="5"/>
      <c r="H133" s="7"/>
      <c r="I133" s="7"/>
      <c r="J133" s="7"/>
      <c r="K133" s="7"/>
      <c r="L133" s="82"/>
      <c r="M133" s="82"/>
      <c r="N133" s="82"/>
      <c r="O133" s="7"/>
      <c r="P133" s="5"/>
      <c r="Q133" s="83"/>
      <c r="R133" s="5"/>
      <c r="S133" s="5"/>
      <c r="T133" s="5"/>
      <c r="U133" s="5"/>
      <c r="V133" s="5"/>
      <c r="W133" s="83"/>
      <c r="X133" s="5"/>
      <c r="Y133" s="5"/>
      <c r="Z133" s="5"/>
      <c r="AA133" s="5"/>
      <c r="AB133" s="5"/>
      <c r="AC133" s="83"/>
      <c r="AD133" s="5"/>
      <c r="AE133" s="5"/>
      <c r="AF133" s="5"/>
      <c r="AG133" s="5"/>
      <c r="AH133" s="83"/>
      <c r="AI133" s="83"/>
      <c r="AJ133" s="5"/>
      <c r="AK133" s="5"/>
      <c r="AL133" s="5"/>
      <c r="AM133" s="5"/>
      <c r="AN133" s="5"/>
      <c r="AO133" s="83"/>
      <c r="AP133" s="5"/>
      <c r="AQ133" s="5"/>
      <c r="AR133" s="5"/>
      <c r="AS133" s="5"/>
      <c r="AU133" s="70"/>
    </row>
    <row r="134" spans="1:47" ht="0.75" customHeight="1" thickBot="1" x14ac:dyDescent="0.3">
      <c r="A134" s="9" t="s">
        <v>57</v>
      </c>
      <c r="B134" s="10" t="s">
        <v>58</v>
      </c>
      <c r="C134" s="352"/>
      <c r="D134" s="352"/>
      <c r="E134" s="352"/>
      <c r="F134" s="352"/>
      <c r="G134" s="352"/>
      <c r="H134" s="45">
        <f>U134+AA134+AG134+AM134+AS134</f>
        <v>0</v>
      </c>
      <c r="I134" s="45">
        <f>J134+K134+O134</f>
        <v>0</v>
      </c>
      <c r="J134" s="46">
        <f>R134+X134+AD134+AJ134+AP134</f>
        <v>0</v>
      </c>
      <c r="K134" s="46">
        <f>T134+Z134+AF134+AL134+AR134</f>
        <v>0</v>
      </c>
      <c r="L134" s="353">
        <f>P134+V134+AB134+AH134+AN134</f>
        <v>0</v>
      </c>
      <c r="M134" s="354"/>
      <c r="N134" s="355"/>
      <c r="O134" s="11"/>
      <c r="P134" s="356"/>
      <c r="Q134" s="357"/>
      <c r="R134" s="358"/>
      <c r="S134" s="358"/>
      <c r="T134" s="9"/>
      <c r="U134" s="14">
        <f>SUM(R134:T134)/36</f>
        <v>0</v>
      </c>
      <c r="V134" s="365"/>
      <c r="W134" s="357"/>
      <c r="X134" s="358"/>
      <c r="Y134" s="358"/>
      <c r="Z134" s="9"/>
      <c r="AA134" s="14">
        <f>SUM(X134:Z134)/36</f>
        <v>0</v>
      </c>
      <c r="AB134" s="365"/>
      <c r="AC134" s="357"/>
      <c r="AD134" s="358"/>
      <c r="AE134" s="358"/>
      <c r="AF134" s="9"/>
      <c r="AG134" s="14">
        <f>SUM(AD134:AF134)/36</f>
        <v>0</v>
      </c>
      <c r="AH134" s="359"/>
      <c r="AI134" s="360"/>
      <c r="AJ134" s="358"/>
      <c r="AK134" s="358"/>
      <c r="AL134" s="9"/>
      <c r="AM134" s="14">
        <f>SUM(AJ134:AL134)/36</f>
        <v>0</v>
      </c>
      <c r="AN134" s="365"/>
      <c r="AO134" s="357"/>
      <c r="AP134" s="75"/>
      <c r="AQ134" s="76"/>
      <c r="AR134" s="9"/>
      <c r="AS134" s="14">
        <f>SUM(AP134:AR134)/36</f>
        <v>0</v>
      </c>
      <c r="AU134" s="70"/>
    </row>
    <row r="135" spans="1:47" ht="26.25" hidden="1" customHeight="1" thickBot="1" x14ac:dyDescent="0.35">
      <c r="A135" s="40" t="s">
        <v>28</v>
      </c>
      <c r="B135" s="49"/>
      <c r="C135" s="40"/>
      <c r="D135" s="40"/>
      <c r="E135" s="40"/>
      <c r="F135" s="40"/>
      <c r="G135" s="40"/>
      <c r="H135" s="42"/>
      <c r="I135" s="42"/>
      <c r="J135" s="42"/>
      <c r="K135" s="42"/>
      <c r="L135" s="80"/>
      <c r="M135" s="80"/>
      <c r="N135" s="80"/>
      <c r="O135" s="42"/>
      <c r="P135" s="40"/>
      <c r="Q135" s="81"/>
      <c r="R135" s="40"/>
      <c r="S135" s="40"/>
      <c r="T135" s="40"/>
      <c r="U135" s="40"/>
      <c r="V135" s="40"/>
      <c r="W135" s="81"/>
      <c r="X135" s="40"/>
      <c r="Y135" s="40"/>
      <c r="Z135" s="40"/>
      <c r="AA135" s="40"/>
      <c r="AB135" s="40"/>
      <c r="AC135" s="81"/>
      <c r="AD135" s="40"/>
      <c r="AE135" s="40"/>
      <c r="AF135" s="40"/>
      <c r="AG135" s="40"/>
      <c r="AH135" s="81"/>
      <c r="AI135" s="81"/>
      <c r="AJ135" s="40"/>
      <c r="AK135" s="40"/>
      <c r="AL135" s="40"/>
      <c r="AM135" s="40"/>
      <c r="AN135" s="40"/>
      <c r="AO135" s="81"/>
      <c r="AP135" s="40"/>
      <c r="AQ135" s="40"/>
      <c r="AR135" s="40"/>
      <c r="AS135" s="40"/>
      <c r="AU135" s="38"/>
    </row>
    <row r="136" spans="1:47" ht="21" customHeight="1" thickBot="1" x14ac:dyDescent="0.3">
      <c r="A136" s="203" t="s">
        <v>59</v>
      </c>
      <c r="B136" s="72" t="s">
        <v>60</v>
      </c>
      <c r="C136" s="366"/>
      <c r="D136" s="366"/>
      <c r="E136" s="366"/>
      <c r="F136" s="366"/>
      <c r="G136" s="366"/>
      <c r="H136" s="16">
        <f>SUM(H137:H139)</f>
        <v>35</v>
      </c>
      <c r="I136" s="15">
        <f>SUM(I137:I139)</f>
        <v>1260</v>
      </c>
      <c r="J136" s="11">
        <f>SUM(J137:J139)</f>
        <v>1260</v>
      </c>
      <c r="K136" s="11">
        <f>SUM(K137:K139)</f>
        <v>0</v>
      </c>
      <c r="L136" s="353">
        <f>SUM(L137:N139)</f>
        <v>23.333333333333336</v>
      </c>
      <c r="M136" s="354"/>
      <c r="N136" s="355"/>
      <c r="O136" s="11">
        <f>SUM(O137:O139)</f>
        <v>0</v>
      </c>
      <c r="P136" s="356">
        <f>SUM(P137:Q139)</f>
        <v>0</v>
      </c>
      <c r="Q136" s="357"/>
      <c r="R136" s="356">
        <f>SUM(R137:S139)</f>
        <v>0</v>
      </c>
      <c r="S136" s="357"/>
      <c r="T136" s="9">
        <f t="shared" ref="T136" si="48">SUM(T137:T139)</f>
        <v>0</v>
      </c>
      <c r="U136" s="14">
        <f>SUM(U137:U139)</f>
        <v>0</v>
      </c>
      <c r="V136" s="365">
        <f>SUM(V137:W139)</f>
        <v>0</v>
      </c>
      <c r="W136" s="357"/>
      <c r="X136" s="356">
        <f>SUM(X137:Y139)</f>
        <v>0</v>
      </c>
      <c r="Y136" s="357"/>
      <c r="Z136" s="9">
        <f t="shared" ref="Z136" si="49">SUM(Z137:Z139)</f>
        <v>0</v>
      </c>
      <c r="AA136" s="14">
        <f>SUM(AA137:AA139)</f>
        <v>0</v>
      </c>
      <c r="AB136" s="359">
        <f>SUM(AB137:AC139)</f>
        <v>3.3333333333333335</v>
      </c>
      <c r="AC136" s="360"/>
      <c r="AD136" s="356">
        <f>SUM(AD137:AE139)</f>
        <v>180</v>
      </c>
      <c r="AE136" s="357"/>
      <c r="AF136" s="9">
        <f t="shared" ref="AF136" si="50">SUM(AF137:AF139)</f>
        <v>0</v>
      </c>
      <c r="AG136" s="14">
        <f>SUM(AG137:AG139)</f>
        <v>5</v>
      </c>
      <c r="AH136" s="359">
        <f>SUM(AH137:AI139)</f>
        <v>4</v>
      </c>
      <c r="AI136" s="360"/>
      <c r="AJ136" s="356">
        <f>SUM(AJ137:AK139)</f>
        <v>216</v>
      </c>
      <c r="AK136" s="357"/>
      <c r="AL136" s="9">
        <f t="shared" ref="AL136" si="51">SUM(AL137:AL139)</f>
        <v>0</v>
      </c>
      <c r="AM136" s="14">
        <f>SUM(AM137:AM139)</f>
        <v>6</v>
      </c>
      <c r="AN136" s="365">
        <f>SUM(AN137:AO139)</f>
        <v>16</v>
      </c>
      <c r="AO136" s="357"/>
      <c r="AP136" s="75">
        <f>SUM(AP137:AQ139)</f>
        <v>864</v>
      </c>
      <c r="AQ136" s="76"/>
      <c r="AR136" s="9">
        <f t="shared" ref="AR136" si="52">SUM(AR137:AR139)</f>
        <v>0</v>
      </c>
      <c r="AS136" s="14">
        <f>SUM(AS137:AS139)</f>
        <v>24</v>
      </c>
    </row>
    <row r="137" spans="1:47" ht="29.25" customHeight="1" thickBot="1" x14ac:dyDescent="0.3">
      <c r="A137" s="33" t="s">
        <v>61</v>
      </c>
      <c r="B137" s="44" t="s">
        <v>174</v>
      </c>
      <c r="C137" s="35"/>
      <c r="D137" s="36"/>
      <c r="E137" s="36">
        <v>34</v>
      </c>
      <c r="F137" s="36"/>
      <c r="G137" s="36"/>
      <c r="H137" s="45">
        <f>U137+AA137+AG137+AM137+AS137</f>
        <v>11</v>
      </c>
      <c r="I137" s="45">
        <f>J137+K137+O137</f>
        <v>396</v>
      </c>
      <c r="J137" s="46">
        <f>R137+X137+AD137+AJ137+AP137</f>
        <v>396</v>
      </c>
      <c r="K137" s="46">
        <f>T137+Z137+AF137+AL137+AR137</f>
        <v>0</v>
      </c>
      <c r="L137" s="371">
        <f>P137+V137+AB137+AH137+AN137</f>
        <v>7.3333333333333339</v>
      </c>
      <c r="M137" s="372"/>
      <c r="N137" s="373"/>
      <c r="O137" s="46"/>
      <c r="P137" s="374"/>
      <c r="Q137" s="370"/>
      <c r="R137" s="349"/>
      <c r="S137" s="349"/>
      <c r="T137" s="33"/>
      <c r="U137" s="77">
        <f>SUM(R137:T137)/36</f>
        <v>0</v>
      </c>
      <c r="V137" s="369"/>
      <c r="W137" s="370"/>
      <c r="X137" s="349"/>
      <c r="Y137" s="349"/>
      <c r="Z137" s="33"/>
      <c r="AA137" s="77">
        <f>SUM(X137:Z137)/36</f>
        <v>0</v>
      </c>
      <c r="AB137" s="367">
        <f>AD137/54</f>
        <v>3.3333333333333335</v>
      </c>
      <c r="AC137" s="368"/>
      <c r="AD137" s="349">
        <v>180</v>
      </c>
      <c r="AE137" s="349"/>
      <c r="AF137" s="33"/>
      <c r="AG137" s="77">
        <f>SUM(AD137:AF137)/36</f>
        <v>5</v>
      </c>
      <c r="AH137" s="367">
        <f>AJ137/54</f>
        <v>4</v>
      </c>
      <c r="AI137" s="368"/>
      <c r="AJ137" s="349">
        <v>216</v>
      </c>
      <c r="AK137" s="349"/>
      <c r="AL137" s="33"/>
      <c r="AM137" s="77">
        <f>SUM(AJ137:AL137)/36</f>
        <v>6</v>
      </c>
      <c r="AN137" s="369"/>
      <c r="AO137" s="370"/>
      <c r="AP137" s="78"/>
      <c r="AQ137" s="79"/>
      <c r="AR137" s="33"/>
      <c r="AS137" s="77">
        <f>SUM(AP137:AR137)/36</f>
        <v>0</v>
      </c>
      <c r="AU137" s="84"/>
    </row>
    <row r="138" spans="1:47" ht="21.75" customHeight="1" x14ac:dyDescent="0.25">
      <c r="A138" s="33" t="s">
        <v>62</v>
      </c>
      <c r="B138" s="44" t="s">
        <v>64</v>
      </c>
      <c r="C138" s="35"/>
      <c r="D138" s="36"/>
      <c r="E138" s="36">
        <v>5</v>
      </c>
      <c r="F138" s="36"/>
      <c r="G138" s="36"/>
      <c r="H138" s="45">
        <f>U138+AA138+AG138+AM138+AS138</f>
        <v>24</v>
      </c>
      <c r="I138" s="45">
        <f>J138+K138+O138</f>
        <v>864</v>
      </c>
      <c r="J138" s="46">
        <f>R138+X138+AD138+AJ138+AP138</f>
        <v>864</v>
      </c>
      <c r="K138" s="46">
        <f>T138+Z138+AF138+AL138+AR138</f>
        <v>0</v>
      </c>
      <c r="L138" s="378">
        <f>P138+V138+AB138+AH138+AN138</f>
        <v>16</v>
      </c>
      <c r="M138" s="379"/>
      <c r="N138" s="380"/>
      <c r="O138" s="46"/>
      <c r="P138" s="313"/>
      <c r="Q138" s="315"/>
      <c r="R138" s="349"/>
      <c r="S138" s="349"/>
      <c r="T138" s="33"/>
      <c r="U138" s="77">
        <f>SUM(R138:T138)/36</f>
        <v>0</v>
      </c>
      <c r="V138" s="377"/>
      <c r="W138" s="315"/>
      <c r="X138" s="349"/>
      <c r="Y138" s="349"/>
      <c r="Z138" s="33"/>
      <c r="AA138" s="77">
        <f>SUM(X138:Z138)/36</f>
        <v>0</v>
      </c>
      <c r="AB138" s="375"/>
      <c r="AC138" s="376"/>
      <c r="AD138" s="349"/>
      <c r="AE138" s="349"/>
      <c r="AF138" s="33"/>
      <c r="AG138" s="77">
        <f>SUM(AD138:AF138)/36</f>
        <v>0</v>
      </c>
      <c r="AH138" s="375"/>
      <c r="AI138" s="376"/>
      <c r="AJ138" s="349"/>
      <c r="AK138" s="349"/>
      <c r="AL138" s="33"/>
      <c r="AM138" s="77">
        <f>SUM(AJ138:AL138)/36</f>
        <v>0</v>
      </c>
      <c r="AN138" s="377">
        <f>AP138/54</f>
        <v>16</v>
      </c>
      <c r="AO138" s="315"/>
      <c r="AP138" s="85">
        <v>864</v>
      </c>
      <c r="AQ138" s="86"/>
      <c r="AR138" s="33"/>
      <c r="AS138" s="77">
        <f>SUM(AP138:AR138)/36</f>
        <v>24</v>
      </c>
    </row>
    <row r="139" spans="1:47" ht="23.25" hidden="1" customHeight="1" x14ac:dyDescent="0.25">
      <c r="A139" s="33" t="s">
        <v>63</v>
      </c>
      <c r="B139" s="44"/>
      <c r="C139" s="35"/>
      <c r="D139" s="36"/>
      <c r="E139" s="36"/>
      <c r="F139" s="36"/>
      <c r="G139" s="36"/>
      <c r="H139" s="45">
        <f>U139+AA139+AG139+AM139+AS139</f>
        <v>0</v>
      </c>
      <c r="I139" s="45">
        <f>J139+K139+O139</f>
        <v>0</v>
      </c>
      <c r="J139" s="46">
        <f>R139+X139+AD139+AJ139+AP139</f>
        <v>0</v>
      </c>
      <c r="K139" s="46">
        <f>T139+Z139+AF139+AL139+AR139</f>
        <v>0</v>
      </c>
      <c r="L139" s="378">
        <f>P139+V139+AB139+AH139+AN139</f>
        <v>0</v>
      </c>
      <c r="M139" s="379"/>
      <c r="N139" s="380"/>
      <c r="O139" s="46"/>
      <c r="P139" s="313"/>
      <c r="Q139" s="315"/>
      <c r="R139" s="349"/>
      <c r="S139" s="349"/>
      <c r="T139" s="33"/>
      <c r="U139" s="77">
        <f>SUM(R139:T139)/36</f>
        <v>0</v>
      </c>
      <c r="V139" s="377"/>
      <c r="W139" s="315"/>
      <c r="X139" s="349"/>
      <c r="Y139" s="349"/>
      <c r="Z139" s="33"/>
      <c r="AA139" s="77">
        <f>SUM(X139:Z139)/36</f>
        <v>0</v>
      </c>
      <c r="AB139" s="377"/>
      <c r="AC139" s="315"/>
      <c r="AD139" s="349"/>
      <c r="AE139" s="349"/>
      <c r="AF139" s="33"/>
      <c r="AG139" s="77">
        <f>SUM(AD139:AF139)/36</f>
        <v>0</v>
      </c>
      <c r="AH139" s="377"/>
      <c r="AI139" s="315"/>
      <c r="AJ139" s="349"/>
      <c r="AK139" s="349"/>
      <c r="AL139" s="33"/>
      <c r="AM139" s="77">
        <f>SUM(AJ139:AL139)/36</f>
        <v>0</v>
      </c>
      <c r="AN139" s="377"/>
      <c r="AO139" s="315"/>
      <c r="AP139" s="85"/>
      <c r="AQ139" s="86"/>
      <c r="AR139" s="33"/>
      <c r="AS139" s="77">
        <f>SUM(AP139:AR139)/36</f>
        <v>0</v>
      </c>
      <c r="AU139" s="70"/>
    </row>
    <row r="140" spans="1:47" ht="11.25" customHeight="1" x14ac:dyDescent="0.25">
      <c r="A140" s="40" t="s">
        <v>28</v>
      </c>
      <c r="B140" s="49"/>
      <c r="C140" s="40"/>
      <c r="D140" s="40"/>
      <c r="E140" s="40"/>
      <c r="F140" s="40"/>
      <c r="G140" s="40"/>
      <c r="H140" s="42"/>
      <c r="I140" s="42"/>
      <c r="J140" s="42"/>
      <c r="K140" s="42"/>
      <c r="L140" s="42"/>
      <c r="M140" s="42"/>
      <c r="N140" s="42"/>
      <c r="O140" s="42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U140" s="70"/>
    </row>
    <row r="141" spans="1:47" ht="9" customHeight="1" x14ac:dyDescent="0.25">
      <c r="A141" s="5"/>
      <c r="B141" s="87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U141" s="70"/>
    </row>
    <row r="142" spans="1:47" ht="1.5" customHeight="1" x14ac:dyDescent="0.25">
      <c r="A142" s="5"/>
      <c r="B142" s="87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7" ht="12" hidden="1" customHeight="1" x14ac:dyDescent="0.25">
      <c r="A143" s="5"/>
      <c r="B143" s="87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7" ht="13.5" hidden="1" customHeight="1" x14ac:dyDescent="0.3">
      <c r="A144" s="5"/>
      <c r="B144" s="6"/>
      <c r="C144" s="5"/>
      <c r="D144" s="5"/>
      <c r="E144" s="5"/>
      <c r="F144" s="5"/>
      <c r="G144" s="5"/>
      <c r="H144" s="7"/>
      <c r="I144" s="7"/>
      <c r="J144" s="7"/>
      <c r="K144" s="7"/>
      <c r="L144" s="7"/>
      <c r="M144" s="7"/>
      <c r="N144" s="7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U144" s="39"/>
    </row>
    <row r="145" spans="1:47" s="31" customFormat="1" ht="11.25" customHeight="1" x14ac:dyDescent="0.25">
      <c r="A145" s="397" t="s">
        <v>0</v>
      </c>
      <c r="B145" s="397" t="s">
        <v>1</v>
      </c>
      <c r="C145" s="398" t="s">
        <v>43</v>
      </c>
      <c r="D145" s="398" t="s">
        <v>44</v>
      </c>
      <c r="E145" s="398" t="s">
        <v>45</v>
      </c>
      <c r="F145" s="398" t="s">
        <v>46</v>
      </c>
      <c r="G145" s="398" t="s">
        <v>46</v>
      </c>
      <c r="H145" s="399" t="s">
        <v>3</v>
      </c>
      <c r="I145" s="392"/>
      <c r="J145" s="393"/>
      <c r="K145" s="393"/>
      <c r="L145" s="393"/>
      <c r="M145" s="393"/>
      <c r="N145" s="393"/>
      <c r="O145" s="394"/>
      <c r="P145" s="391"/>
      <c r="Q145" s="391"/>
      <c r="R145" s="391"/>
      <c r="S145" s="391"/>
      <c r="T145" s="391"/>
      <c r="U145" s="386"/>
      <c r="V145" s="391"/>
      <c r="W145" s="391"/>
      <c r="X145" s="391"/>
      <c r="Y145" s="391"/>
      <c r="Z145" s="391"/>
      <c r="AA145" s="386"/>
      <c r="AB145" s="391"/>
      <c r="AC145" s="391"/>
      <c r="AD145" s="391"/>
      <c r="AE145" s="391"/>
      <c r="AF145" s="391"/>
      <c r="AG145" s="386"/>
      <c r="AH145" s="391"/>
      <c r="AI145" s="391"/>
      <c r="AJ145" s="391"/>
      <c r="AK145" s="391"/>
      <c r="AL145" s="391"/>
      <c r="AM145" s="386"/>
      <c r="AN145" s="381" t="s">
        <v>49</v>
      </c>
      <c r="AO145" s="383" t="s">
        <v>50</v>
      </c>
      <c r="AP145" s="384"/>
      <c r="AQ145" s="384"/>
      <c r="AR145" s="385"/>
      <c r="AS145" s="386" t="s">
        <v>3</v>
      </c>
      <c r="AU145" s="8"/>
    </row>
    <row r="146" spans="1:47" s="31" customFormat="1" ht="23.25" customHeight="1" thickBot="1" x14ac:dyDescent="0.3">
      <c r="A146" s="397"/>
      <c r="B146" s="397"/>
      <c r="C146" s="398"/>
      <c r="D146" s="398"/>
      <c r="E146" s="398"/>
      <c r="F146" s="398"/>
      <c r="G146" s="398"/>
      <c r="H146" s="400"/>
      <c r="I146" s="88" t="s">
        <v>5</v>
      </c>
      <c r="J146" s="88" t="s">
        <v>47</v>
      </c>
      <c r="K146" s="387"/>
      <c r="L146" s="388"/>
      <c r="M146" s="388"/>
      <c r="N146" s="389"/>
      <c r="O146" s="55" t="s">
        <v>18</v>
      </c>
      <c r="P146" s="391"/>
      <c r="Q146" s="391"/>
      <c r="R146" s="390"/>
      <c r="S146" s="390"/>
      <c r="T146" s="89"/>
      <c r="U146" s="386"/>
      <c r="V146" s="391"/>
      <c r="W146" s="391"/>
      <c r="X146" s="390"/>
      <c r="Y146" s="390"/>
      <c r="Z146" s="89"/>
      <c r="AA146" s="386"/>
      <c r="AB146" s="391"/>
      <c r="AC146" s="391"/>
      <c r="AD146" s="390"/>
      <c r="AE146" s="390"/>
      <c r="AF146" s="89"/>
      <c r="AG146" s="386"/>
      <c r="AH146" s="391"/>
      <c r="AI146" s="391"/>
      <c r="AJ146" s="390"/>
      <c r="AK146" s="390"/>
      <c r="AL146" s="89"/>
      <c r="AM146" s="386"/>
      <c r="AN146" s="382"/>
      <c r="AO146" s="90" t="s">
        <v>65</v>
      </c>
      <c r="AP146" s="91" t="s">
        <v>51</v>
      </c>
      <c r="AR146" s="89" t="s">
        <v>18</v>
      </c>
      <c r="AS146" s="386"/>
      <c r="AU146" s="8"/>
    </row>
    <row r="147" spans="1:47" s="31" customFormat="1" ht="25.5" customHeight="1" thickBot="1" x14ac:dyDescent="0.35">
      <c r="A147" s="50" t="s">
        <v>66</v>
      </c>
      <c r="B147" s="92" t="s">
        <v>67</v>
      </c>
      <c r="C147" s="396"/>
      <c r="D147" s="396"/>
      <c r="E147" s="396"/>
      <c r="F147" s="396"/>
      <c r="G147" s="396"/>
      <c r="H147" s="93">
        <f>H149+H150</f>
        <v>9</v>
      </c>
      <c r="I147" s="93">
        <f t="shared" ref="I147:O147" si="53">I149+I150</f>
        <v>324</v>
      </c>
      <c r="J147" s="93">
        <f t="shared" si="53"/>
        <v>32</v>
      </c>
      <c r="K147" s="93">
        <f t="shared" si="53"/>
        <v>0</v>
      </c>
      <c r="L147" s="93">
        <f t="shared" si="53"/>
        <v>0</v>
      </c>
      <c r="M147" s="93">
        <f t="shared" si="53"/>
        <v>0</v>
      </c>
      <c r="N147" s="93">
        <f t="shared" si="53"/>
        <v>0</v>
      </c>
      <c r="O147" s="93">
        <f t="shared" si="53"/>
        <v>292</v>
      </c>
      <c r="P147" s="50"/>
      <c r="Q147" s="50"/>
      <c r="R147" s="395"/>
      <c r="S147" s="395"/>
      <c r="T147" s="395"/>
      <c r="U147" s="93"/>
      <c r="V147" s="50"/>
      <c r="W147" s="50"/>
      <c r="X147" s="395"/>
      <c r="Y147" s="395"/>
      <c r="Z147" s="395"/>
      <c r="AA147" s="93"/>
      <c r="AB147" s="50"/>
      <c r="AC147" s="50"/>
      <c r="AD147" s="395"/>
      <c r="AE147" s="395"/>
      <c r="AF147" s="395"/>
      <c r="AG147" s="93"/>
      <c r="AH147" s="50"/>
      <c r="AI147" s="50"/>
      <c r="AJ147" s="395"/>
      <c r="AK147" s="395"/>
      <c r="AL147" s="395"/>
      <c r="AM147" s="93"/>
      <c r="AN147" s="94">
        <f>AN149+AN150</f>
        <v>6</v>
      </c>
      <c r="AO147" s="95">
        <f>AO150</f>
        <v>324</v>
      </c>
      <c r="AP147" s="96">
        <f>AP149+AP150</f>
        <v>32</v>
      </c>
      <c r="AQ147" s="96">
        <f>AQ149+AQ150</f>
        <v>0</v>
      </c>
      <c r="AR147" s="96">
        <f t="shared" ref="AR147:AS147" si="54">AR149+AR150</f>
        <v>292</v>
      </c>
      <c r="AS147" s="96">
        <f t="shared" si="54"/>
        <v>9</v>
      </c>
      <c r="AU147" s="12" t="e">
        <f>IF(H147=SUM(U147,AG147,AA147,AM147,#REF!,#REF!,#REF!,#REF!,#REF!,AS147),TRUE)</f>
        <v>#REF!</v>
      </c>
    </row>
    <row r="148" spans="1:47" s="31" customFormat="1" ht="11.25" hidden="1" customHeight="1" thickBot="1" x14ac:dyDescent="0.3">
      <c r="A148" s="97"/>
      <c r="B148" s="98"/>
      <c r="C148" s="97"/>
      <c r="D148" s="97"/>
      <c r="E148" s="97"/>
      <c r="F148" s="97"/>
      <c r="G148" s="97"/>
      <c r="H148" s="99"/>
      <c r="I148" s="99"/>
      <c r="J148" s="99"/>
      <c r="K148" s="99"/>
      <c r="L148" s="99"/>
      <c r="M148" s="99"/>
      <c r="N148" s="99"/>
      <c r="O148" s="99"/>
      <c r="P148" s="97"/>
      <c r="Q148" s="97"/>
      <c r="R148" s="97"/>
      <c r="S148" s="97"/>
      <c r="T148" s="97"/>
      <c r="U148" s="99"/>
      <c r="V148" s="97"/>
      <c r="W148" s="97"/>
      <c r="X148" s="97"/>
      <c r="Y148" s="97"/>
      <c r="Z148" s="97"/>
      <c r="AA148" s="99"/>
      <c r="AB148" s="97"/>
      <c r="AC148" s="97"/>
      <c r="AD148" s="97"/>
      <c r="AE148" s="97"/>
      <c r="AF148" s="97"/>
      <c r="AG148" s="99"/>
      <c r="AH148" s="97"/>
      <c r="AI148" s="97"/>
      <c r="AJ148" s="97"/>
      <c r="AK148" s="97"/>
      <c r="AL148" s="97"/>
      <c r="AM148" s="99"/>
      <c r="AN148" s="97"/>
      <c r="AO148" s="97"/>
      <c r="AP148" s="97"/>
      <c r="AQ148" s="97"/>
      <c r="AR148" s="97"/>
      <c r="AS148" s="99"/>
      <c r="AU148" s="8"/>
    </row>
    <row r="149" spans="1:47" s="31" customFormat="1" ht="22.5" hidden="1" customHeight="1" thickBot="1" x14ac:dyDescent="0.3">
      <c r="A149" s="50" t="s">
        <v>68</v>
      </c>
      <c r="B149" s="92" t="s">
        <v>69</v>
      </c>
      <c r="C149" s="100"/>
      <c r="D149" s="50"/>
      <c r="E149" s="50"/>
      <c r="F149" s="50"/>
      <c r="G149" s="50"/>
      <c r="H149" s="54">
        <f>I149/36</f>
        <v>0</v>
      </c>
      <c r="I149" s="54">
        <f>J149+O149</f>
        <v>0</v>
      </c>
      <c r="J149" s="55">
        <f>AQ149</f>
        <v>0</v>
      </c>
      <c r="K149" s="54"/>
      <c r="L149" s="54"/>
      <c r="M149" s="54"/>
      <c r="N149" s="54"/>
      <c r="O149" s="55">
        <f>AR149</f>
        <v>0</v>
      </c>
      <c r="P149" s="30"/>
      <c r="Q149" s="30"/>
      <c r="R149" s="30"/>
      <c r="S149" s="101"/>
      <c r="T149" s="30"/>
      <c r="U149" s="102"/>
      <c r="V149" s="30"/>
      <c r="W149" s="30"/>
      <c r="X149" s="103"/>
      <c r="Y149" s="26"/>
      <c r="Z149" s="103"/>
      <c r="AA149" s="104"/>
      <c r="AB149" s="30"/>
      <c r="AC149" s="103"/>
      <c r="AD149" s="101"/>
      <c r="AE149" s="30"/>
      <c r="AF149" s="30"/>
      <c r="AG149" s="102"/>
      <c r="AH149" s="103"/>
      <c r="AI149" s="101"/>
      <c r="AJ149" s="26"/>
      <c r="AK149" s="101"/>
      <c r="AL149" s="30"/>
      <c r="AM149" s="102"/>
      <c r="AN149" s="105"/>
      <c r="AO149" s="106"/>
      <c r="AP149" s="96">
        <f>AR149+AQ149</f>
        <v>0</v>
      </c>
      <c r="AQ149" s="101"/>
      <c r="AR149" s="26"/>
      <c r="AS149" s="54">
        <f>AP149/36</f>
        <v>0</v>
      </c>
      <c r="AU149" s="8"/>
    </row>
    <row r="150" spans="1:47" s="31" customFormat="1" ht="21" customHeight="1" thickBot="1" x14ac:dyDescent="0.3">
      <c r="A150" s="50" t="s">
        <v>70</v>
      </c>
      <c r="B150" s="92" t="s">
        <v>71</v>
      </c>
      <c r="C150" s="396"/>
      <c r="D150" s="396"/>
      <c r="E150" s="396"/>
      <c r="F150" s="396"/>
      <c r="G150" s="396"/>
      <c r="H150" s="54">
        <f>I150/36</f>
        <v>9</v>
      </c>
      <c r="I150" s="54">
        <f>J150+O150</f>
        <v>324</v>
      </c>
      <c r="J150" s="107">
        <f>AP150</f>
        <v>32</v>
      </c>
      <c r="K150" s="55"/>
      <c r="L150" s="55"/>
      <c r="M150" s="55"/>
      <c r="N150" s="55"/>
      <c r="O150" s="55">
        <f>AR150</f>
        <v>292</v>
      </c>
      <c r="P150" s="50"/>
      <c r="Q150" s="50"/>
      <c r="R150" s="395"/>
      <c r="S150" s="395"/>
      <c r="T150" s="50"/>
      <c r="U150" s="93"/>
      <c r="V150" s="50"/>
      <c r="W150" s="50"/>
      <c r="X150" s="395"/>
      <c r="Y150" s="395"/>
      <c r="Z150" s="50"/>
      <c r="AA150" s="93"/>
      <c r="AB150" s="50"/>
      <c r="AC150" s="50"/>
      <c r="AD150" s="395"/>
      <c r="AE150" s="395"/>
      <c r="AF150" s="50"/>
      <c r="AG150" s="93"/>
      <c r="AH150" s="50"/>
      <c r="AI150" s="50"/>
      <c r="AJ150" s="395"/>
      <c r="AK150" s="395"/>
      <c r="AL150" s="50"/>
      <c r="AM150" s="93"/>
      <c r="AN150" s="108">
        <f>AO150/54</f>
        <v>6</v>
      </c>
      <c r="AO150" s="134">
        <f>AP150+AR150</f>
        <v>324</v>
      </c>
      <c r="AP150" s="109">
        <v>32</v>
      </c>
      <c r="AQ150" s="110"/>
      <c r="AR150" s="110">
        <v>292</v>
      </c>
      <c r="AS150" s="54">
        <f>AO150/36</f>
        <v>9</v>
      </c>
      <c r="AU150" s="8"/>
    </row>
    <row r="151" spans="1:47" s="31" customFormat="1" ht="10.5" customHeight="1" x14ac:dyDescent="0.25">
      <c r="A151" s="111" t="s">
        <v>28</v>
      </c>
      <c r="B151" s="112"/>
      <c r="C151" s="111"/>
      <c r="D151" s="111"/>
      <c r="E151" s="111"/>
      <c r="F151" s="111"/>
      <c r="G151" s="111"/>
      <c r="H151" s="113"/>
      <c r="I151" s="113"/>
      <c r="J151" s="113"/>
      <c r="K151" s="113"/>
      <c r="L151" s="113"/>
      <c r="M151" s="113"/>
      <c r="N151" s="113"/>
      <c r="O151" s="113"/>
      <c r="P151" s="111"/>
      <c r="Q151" s="111"/>
      <c r="R151" s="111"/>
      <c r="S151" s="111"/>
      <c r="T151" s="111"/>
      <c r="U151" s="113"/>
      <c r="V151" s="111"/>
      <c r="W151" s="111"/>
      <c r="X151" s="111"/>
      <c r="Y151" s="111"/>
      <c r="Z151" s="111"/>
      <c r="AA151" s="113"/>
      <c r="AB151" s="111"/>
      <c r="AC151" s="111"/>
      <c r="AD151" s="111"/>
      <c r="AE151" s="111"/>
      <c r="AF151" s="111"/>
      <c r="AG151" s="113"/>
      <c r="AH151" s="111"/>
      <c r="AI151" s="111"/>
      <c r="AJ151" s="111"/>
      <c r="AK151" s="111"/>
      <c r="AL151" s="111"/>
      <c r="AM151" s="113"/>
      <c r="AN151" s="111"/>
      <c r="AO151" s="111"/>
      <c r="AP151" s="111"/>
      <c r="AQ151" s="111"/>
      <c r="AR151" s="111"/>
      <c r="AS151" s="113"/>
      <c r="AU151" s="8"/>
    </row>
    <row r="152" spans="1:47" s="31" customFormat="1" ht="14.25" customHeight="1" x14ac:dyDescent="0.25">
      <c r="A152" s="97"/>
      <c r="B152" s="98"/>
      <c r="C152" s="97"/>
      <c r="D152" s="97"/>
      <c r="E152" s="97"/>
      <c r="F152" s="97"/>
      <c r="G152" s="97"/>
      <c r="H152" s="99"/>
      <c r="I152" s="99"/>
      <c r="J152" s="99"/>
      <c r="K152" s="99"/>
      <c r="L152" s="99"/>
      <c r="M152" s="99"/>
      <c r="N152" s="99"/>
      <c r="O152" s="99"/>
      <c r="P152" s="97"/>
      <c r="Q152" s="97"/>
      <c r="R152" s="97"/>
      <c r="S152" s="97"/>
      <c r="T152" s="97"/>
      <c r="U152" s="99"/>
      <c r="V152" s="97"/>
      <c r="W152" s="97"/>
      <c r="X152" s="97"/>
      <c r="Y152" s="97"/>
      <c r="Z152" s="97"/>
      <c r="AA152" s="99"/>
      <c r="AB152" s="97"/>
      <c r="AC152" s="97"/>
      <c r="AD152" s="97"/>
      <c r="AE152" s="97"/>
      <c r="AF152" s="97"/>
      <c r="AG152" s="99"/>
      <c r="AH152" s="97"/>
      <c r="AI152" s="97"/>
      <c r="AJ152" s="97"/>
      <c r="AK152" s="97"/>
      <c r="AL152" s="97"/>
      <c r="AM152" s="99"/>
      <c r="AN152" s="97"/>
      <c r="AO152" s="97"/>
      <c r="AP152" s="97"/>
      <c r="AQ152" s="97"/>
      <c r="AR152" s="97"/>
      <c r="AS152" s="99"/>
      <c r="AU152" s="8"/>
    </row>
    <row r="153" spans="1:47" s="31" customFormat="1" ht="8.25" customHeight="1" x14ac:dyDescent="0.25">
      <c r="A153" s="397" t="s">
        <v>0</v>
      </c>
      <c r="B153" s="398" t="s">
        <v>1</v>
      </c>
      <c r="C153" s="398" t="s">
        <v>43</v>
      </c>
      <c r="D153" s="398" t="s">
        <v>72</v>
      </c>
      <c r="E153" s="398" t="s">
        <v>45</v>
      </c>
      <c r="F153" s="398" t="s">
        <v>46</v>
      </c>
      <c r="G153" s="398" t="s">
        <v>46</v>
      </c>
      <c r="H153" s="399" t="s">
        <v>3</v>
      </c>
      <c r="I153" s="386"/>
      <c r="J153" s="386"/>
      <c r="K153" s="386"/>
      <c r="L153" s="386"/>
      <c r="M153" s="386"/>
      <c r="N153" s="386"/>
      <c r="O153" s="386"/>
      <c r="P153" s="401" t="s">
        <v>19</v>
      </c>
      <c r="Q153" s="401" t="s">
        <v>73</v>
      </c>
      <c r="R153" s="401" t="s">
        <v>21</v>
      </c>
      <c r="S153" s="401" t="s">
        <v>22</v>
      </c>
      <c r="T153" s="401" t="s">
        <v>18</v>
      </c>
      <c r="U153" s="386" t="s">
        <v>3</v>
      </c>
      <c r="V153" s="401" t="s">
        <v>19</v>
      </c>
      <c r="W153" s="401" t="s">
        <v>73</v>
      </c>
      <c r="X153" s="401" t="s">
        <v>21</v>
      </c>
      <c r="Y153" s="401" t="s">
        <v>22</v>
      </c>
      <c r="Z153" s="401" t="s">
        <v>18</v>
      </c>
      <c r="AA153" s="386" t="s">
        <v>3</v>
      </c>
      <c r="AB153" s="401" t="s">
        <v>19</v>
      </c>
      <c r="AC153" s="401" t="s">
        <v>73</v>
      </c>
      <c r="AD153" s="401" t="s">
        <v>21</v>
      </c>
      <c r="AE153" s="401" t="s">
        <v>22</v>
      </c>
      <c r="AF153" s="401" t="s">
        <v>18</v>
      </c>
      <c r="AG153" s="386" t="s">
        <v>3</v>
      </c>
      <c r="AH153" s="401" t="s">
        <v>19</v>
      </c>
      <c r="AI153" s="401" t="s">
        <v>73</v>
      </c>
      <c r="AJ153" s="401" t="s">
        <v>21</v>
      </c>
      <c r="AK153" s="401" t="s">
        <v>22</v>
      </c>
      <c r="AL153" s="401" t="s">
        <v>18</v>
      </c>
      <c r="AM153" s="386" t="s">
        <v>3</v>
      </c>
      <c r="AN153" s="401" t="s">
        <v>19</v>
      </c>
      <c r="AO153" s="401" t="s">
        <v>73</v>
      </c>
      <c r="AP153" s="401" t="s">
        <v>21</v>
      </c>
      <c r="AQ153" s="401" t="s">
        <v>22</v>
      </c>
      <c r="AR153" s="401" t="s">
        <v>18</v>
      </c>
      <c r="AS153" s="386" t="s">
        <v>3</v>
      </c>
      <c r="AU153" s="8"/>
    </row>
    <row r="154" spans="1:47" s="31" customFormat="1" ht="29.25" customHeight="1" thickBot="1" x14ac:dyDescent="0.3">
      <c r="A154" s="397"/>
      <c r="B154" s="398"/>
      <c r="C154" s="398"/>
      <c r="D154" s="398"/>
      <c r="E154" s="398"/>
      <c r="F154" s="398"/>
      <c r="G154" s="398"/>
      <c r="H154" s="400"/>
      <c r="I154" s="88" t="s">
        <v>5</v>
      </c>
      <c r="J154" s="88" t="s">
        <v>47</v>
      </c>
      <c r="K154" s="88" t="s">
        <v>19</v>
      </c>
      <c r="L154" s="88" t="s">
        <v>20</v>
      </c>
      <c r="M154" s="88" t="s">
        <v>21</v>
      </c>
      <c r="N154" s="88" t="s">
        <v>22</v>
      </c>
      <c r="O154" s="88" t="s">
        <v>18</v>
      </c>
      <c r="P154" s="401"/>
      <c r="Q154" s="401"/>
      <c r="R154" s="401"/>
      <c r="S154" s="401"/>
      <c r="T154" s="401"/>
      <c r="U154" s="386"/>
      <c r="V154" s="401"/>
      <c r="W154" s="401"/>
      <c r="X154" s="401"/>
      <c r="Y154" s="401"/>
      <c r="Z154" s="401"/>
      <c r="AA154" s="386"/>
      <c r="AB154" s="401"/>
      <c r="AC154" s="401"/>
      <c r="AD154" s="401"/>
      <c r="AE154" s="401"/>
      <c r="AF154" s="401"/>
      <c r="AG154" s="386"/>
      <c r="AH154" s="401"/>
      <c r="AI154" s="401"/>
      <c r="AJ154" s="401"/>
      <c r="AK154" s="401"/>
      <c r="AL154" s="401"/>
      <c r="AM154" s="386"/>
      <c r="AN154" s="401"/>
      <c r="AO154" s="401"/>
      <c r="AP154" s="401"/>
      <c r="AQ154" s="401"/>
      <c r="AR154" s="401"/>
      <c r="AS154" s="386"/>
      <c r="AU154" s="8"/>
    </row>
    <row r="155" spans="1:47" s="31" customFormat="1" ht="21" customHeight="1" thickBot="1" x14ac:dyDescent="0.3">
      <c r="A155" s="206" t="s">
        <v>74</v>
      </c>
      <c r="B155" s="207" t="s">
        <v>75</v>
      </c>
      <c r="C155" s="208"/>
      <c r="D155" s="206"/>
      <c r="E155" s="206"/>
      <c r="F155" s="206"/>
      <c r="G155" s="206"/>
      <c r="H155" s="93">
        <f>H156+H157+H158</f>
        <v>6</v>
      </c>
      <c r="I155" s="93">
        <f t="shared" ref="I155:O155" si="55">SUM(I156:I158)</f>
        <v>216</v>
      </c>
      <c r="J155" s="114">
        <f t="shared" si="55"/>
        <v>40</v>
      </c>
      <c r="K155" s="114">
        <f t="shared" si="55"/>
        <v>16</v>
      </c>
      <c r="L155" s="114">
        <f t="shared" si="55"/>
        <v>0</v>
      </c>
      <c r="M155" s="114">
        <f t="shared" si="55"/>
        <v>12</v>
      </c>
      <c r="N155" s="114">
        <f t="shared" si="55"/>
        <v>12</v>
      </c>
      <c r="O155" s="114">
        <f t="shared" si="55"/>
        <v>176</v>
      </c>
      <c r="P155" s="50">
        <f t="shared" ref="P155:AS155" si="56">SUM(P156:P158)</f>
        <v>16</v>
      </c>
      <c r="Q155" s="50">
        <f t="shared" si="56"/>
        <v>0</v>
      </c>
      <c r="R155" s="50">
        <f t="shared" si="56"/>
        <v>12</v>
      </c>
      <c r="S155" s="50">
        <f t="shared" si="56"/>
        <v>12</v>
      </c>
      <c r="T155" s="50">
        <f t="shared" si="56"/>
        <v>176</v>
      </c>
      <c r="U155" s="93">
        <f>SUM(U156:U158)</f>
        <v>6</v>
      </c>
      <c r="V155" s="50">
        <f t="shared" si="56"/>
        <v>0</v>
      </c>
      <c r="W155" s="50">
        <f t="shared" si="56"/>
        <v>0</v>
      </c>
      <c r="X155" s="50">
        <f t="shared" si="56"/>
        <v>0</v>
      </c>
      <c r="Y155" s="50">
        <f t="shared" si="56"/>
        <v>0</v>
      </c>
      <c r="Z155" s="50">
        <f t="shared" si="56"/>
        <v>0</v>
      </c>
      <c r="AA155" s="114">
        <f t="shared" si="56"/>
        <v>0</v>
      </c>
      <c r="AB155" s="50">
        <f t="shared" si="56"/>
        <v>0</v>
      </c>
      <c r="AC155" s="50">
        <f t="shared" si="56"/>
        <v>0</v>
      </c>
      <c r="AD155" s="50">
        <f t="shared" si="56"/>
        <v>0</v>
      </c>
      <c r="AE155" s="50">
        <f t="shared" si="56"/>
        <v>0</v>
      </c>
      <c r="AF155" s="50">
        <f t="shared" si="56"/>
        <v>0</v>
      </c>
      <c r="AG155" s="114">
        <f t="shared" si="56"/>
        <v>0</v>
      </c>
      <c r="AH155" s="50">
        <f t="shared" si="56"/>
        <v>0</v>
      </c>
      <c r="AI155" s="50">
        <f t="shared" si="56"/>
        <v>0</v>
      </c>
      <c r="AJ155" s="50">
        <f t="shared" si="56"/>
        <v>0</v>
      </c>
      <c r="AK155" s="50">
        <f t="shared" si="56"/>
        <v>0</v>
      </c>
      <c r="AL155" s="50">
        <f t="shared" si="56"/>
        <v>0</v>
      </c>
      <c r="AM155" s="114">
        <f t="shared" si="56"/>
        <v>0</v>
      </c>
      <c r="AN155" s="50">
        <f t="shared" si="56"/>
        <v>0</v>
      </c>
      <c r="AO155" s="50">
        <f t="shared" si="56"/>
        <v>0</v>
      </c>
      <c r="AP155" s="50">
        <f t="shared" si="56"/>
        <v>0</v>
      </c>
      <c r="AQ155" s="50">
        <f t="shared" si="56"/>
        <v>0</v>
      </c>
      <c r="AR155" s="50">
        <f t="shared" si="56"/>
        <v>0</v>
      </c>
      <c r="AS155" s="114">
        <f t="shared" si="56"/>
        <v>0</v>
      </c>
      <c r="AU155" s="8"/>
    </row>
    <row r="156" spans="1:47" s="31" customFormat="1" ht="21" customHeight="1" x14ac:dyDescent="0.25">
      <c r="A156" s="26" t="s">
        <v>76</v>
      </c>
      <c r="B156" s="27" t="s">
        <v>175</v>
      </c>
      <c r="C156" s="28"/>
      <c r="D156" s="29">
        <v>1</v>
      </c>
      <c r="E156" s="29"/>
      <c r="F156" s="29"/>
      <c r="G156" s="29"/>
      <c r="H156" s="54">
        <f>U156+AA156+AG156+AM156+AS156</f>
        <v>2</v>
      </c>
      <c r="I156" s="54">
        <f>J156+O156</f>
        <v>72</v>
      </c>
      <c r="J156" s="55">
        <f t="shared" ref="J156:J157" si="57">K156+L156+M156+N156</f>
        <v>16</v>
      </c>
      <c r="K156" s="55">
        <f t="shared" ref="K156:O158" si="58">P156+V156+AB156+AH156+AN156</f>
        <v>6</v>
      </c>
      <c r="L156" s="55">
        <f t="shared" si="58"/>
        <v>0</v>
      </c>
      <c r="M156" s="55">
        <f t="shared" si="58"/>
        <v>6</v>
      </c>
      <c r="N156" s="55">
        <f t="shared" si="58"/>
        <v>4</v>
      </c>
      <c r="O156" s="55">
        <f t="shared" si="58"/>
        <v>56</v>
      </c>
      <c r="P156" s="30">
        <v>6</v>
      </c>
      <c r="Q156" s="30"/>
      <c r="R156" s="30">
        <v>6</v>
      </c>
      <c r="S156" s="30">
        <v>4</v>
      </c>
      <c r="T156" s="30">
        <v>56</v>
      </c>
      <c r="U156" s="54">
        <f>SUM(P156:T156)/36</f>
        <v>2</v>
      </c>
      <c r="V156" s="30"/>
      <c r="W156" s="30"/>
      <c r="X156" s="30"/>
      <c r="Y156" s="30"/>
      <c r="Z156" s="30"/>
      <c r="AA156" s="54">
        <f>SUM(V156:Z156)/36</f>
        <v>0</v>
      </c>
      <c r="AB156" s="30"/>
      <c r="AC156" s="30"/>
      <c r="AD156" s="30"/>
      <c r="AE156" s="30"/>
      <c r="AF156" s="30"/>
      <c r="AG156" s="54">
        <f>SUM(AB156:AF156)/36</f>
        <v>0</v>
      </c>
      <c r="AH156" s="30"/>
      <c r="AI156" s="30"/>
      <c r="AJ156" s="30"/>
      <c r="AK156" s="30"/>
      <c r="AL156" s="30"/>
      <c r="AM156" s="54">
        <f>SUM(AH156:AL156)/36</f>
        <v>0</v>
      </c>
      <c r="AN156" s="30"/>
      <c r="AO156" s="30"/>
      <c r="AP156" s="30"/>
      <c r="AQ156" s="30"/>
      <c r="AR156" s="30"/>
      <c r="AS156" s="54">
        <f>SUM(AN156:AR156)/36</f>
        <v>0</v>
      </c>
      <c r="AU156" s="8"/>
    </row>
    <row r="157" spans="1:47" s="31" customFormat="1" ht="22.5" customHeight="1" x14ac:dyDescent="0.25">
      <c r="A157" s="26" t="s">
        <v>77</v>
      </c>
      <c r="B157" s="27" t="s">
        <v>176</v>
      </c>
      <c r="C157" s="28"/>
      <c r="D157" s="29">
        <v>1</v>
      </c>
      <c r="E157" s="29"/>
      <c r="F157" s="29"/>
      <c r="G157" s="29"/>
      <c r="H157" s="54">
        <f>U157+AA157+AG157+AM157+AS157</f>
        <v>2</v>
      </c>
      <c r="I157" s="54">
        <f>J157+O157</f>
        <v>72</v>
      </c>
      <c r="J157" s="55">
        <f t="shared" si="57"/>
        <v>16</v>
      </c>
      <c r="K157" s="55">
        <f t="shared" si="58"/>
        <v>6</v>
      </c>
      <c r="L157" s="55">
        <f t="shared" si="58"/>
        <v>0</v>
      </c>
      <c r="M157" s="55">
        <f t="shared" si="58"/>
        <v>6</v>
      </c>
      <c r="N157" s="55">
        <f t="shared" si="58"/>
        <v>4</v>
      </c>
      <c r="O157" s="55">
        <f t="shared" si="58"/>
        <v>56</v>
      </c>
      <c r="P157" s="30">
        <v>6</v>
      </c>
      <c r="Q157" s="30"/>
      <c r="R157" s="30">
        <v>6</v>
      </c>
      <c r="S157" s="30">
        <v>4</v>
      </c>
      <c r="T157" s="30">
        <v>56</v>
      </c>
      <c r="U157" s="54">
        <f>SUM(P157:T157)/36</f>
        <v>2</v>
      </c>
      <c r="V157" s="30"/>
      <c r="W157" s="30"/>
      <c r="X157" s="30"/>
      <c r="Y157" s="30"/>
      <c r="Z157" s="30"/>
      <c r="AA157" s="54">
        <f>SUM(V157:Z157)/36</f>
        <v>0</v>
      </c>
      <c r="AB157" s="30"/>
      <c r="AC157" s="30"/>
      <c r="AD157" s="30"/>
      <c r="AE157" s="30"/>
      <c r="AF157" s="30"/>
      <c r="AG157" s="54">
        <f>SUM(AB157:AF157)/36</f>
        <v>0</v>
      </c>
      <c r="AH157" s="30"/>
      <c r="AI157" s="30"/>
      <c r="AJ157" s="30"/>
      <c r="AK157" s="30"/>
      <c r="AL157" s="30"/>
      <c r="AM157" s="54">
        <f>SUM(AH157:AL157)/36</f>
        <v>0</v>
      </c>
      <c r="AN157" s="30"/>
      <c r="AO157" s="30"/>
      <c r="AP157" s="30"/>
      <c r="AQ157" s="30"/>
      <c r="AR157" s="30"/>
      <c r="AS157" s="54">
        <f>SUM(AN157:AR157)/36</f>
        <v>0</v>
      </c>
      <c r="AU157" s="8"/>
    </row>
    <row r="158" spans="1:47" s="31" customFormat="1" ht="15.75" customHeight="1" x14ac:dyDescent="0.25">
      <c r="A158" s="223" t="s">
        <v>78</v>
      </c>
      <c r="B158" s="27" t="s">
        <v>323</v>
      </c>
      <c r="C158" s="28"/>
      <c r="D158" s="29">
        <v>1</v>
      </c>
      <c r="E158" s="29"/>
      <c r="F158" s="29"/>
      <c r="G158" s="29"/>
      <c r="H158" s="54">
        <f>U158+AA158+AG158+AM158+AS158</f>
        <v>2</v>
      </c>
      <c r="I158" s="54">
        <f>J158+O158</f>
        <v>72</v>
      </c>
      <c r="J158" s="222">
        <f>K158+L158+M158+N158</f>
        <v>8</v>
      </c>
      <c r="K158" s="222">
        <f t="shared" si="58"/>
        <v>4</v>
      </c>
      <c r="L158" s="222">
        <f t="shared" si="58"/>
        <v>0</v>
      </c>
      <c r="M158" s="222">
        <f t="shared" si="58"/>
        <v>0</v>
      </c>
      <c r="N158" s="222">
        <f t="shared" si="58"/>
        <v>4</v>
      </c>
      <c r="O158" s="222">
        <f t="shared" si="58"/>
        <v>64</v>
      </c>
      <c r="P158" s="30">
        <v>4</v>
      </c>
      <c r="Q158" s="30"/>
      <c r="R158" s="30"/>
      <c r="S158" s="30">
        <v>4</v>
      </c>
      <c r="T158" s="30">
        <v>64</v>
      </c>
      <c r="U158" s="54">
        <f>SUM(P158:T158)/36</f>
        <v>2</v>
      </c>
      <c r="V158" s="30"/>
      <c r="W158" s="30"/>
      <c r="X158" s="30"/>
      <c r="Y158" s="30"/>
      <c r="Z158" s="30"/>
      <c r="AA158" s="54">
        <f>SUM(V158:Z158)/36</f>
        <v>0</v>
      </c>
      <c r="AB158" s="30"/>
      <c r="AC158" s="30"/>
      <c r="AD158" s="30"/>
      <c r="AE158" s="30"/>
      <c r="AF158" s="30"/>
      <c r="AG158" s="54">
        <f>SUM(AB158:AF158)/36</f>
        <v>0</v>
      </c>
      <c r="AH158" s="30"/>
      <c r="AI158" s="30"/>
      <c r="AJ158" s="30"/>
      <c r="AK158" s="30"/>
      <c r="AL158" s="30"/>
      <c r="AM158" s="54">
        <f>SUM(AH158:AL158)/36</f>
        <v>0</v>
      </c>
      <c r="AN158" s="30"/>
      <c r="AO158" s="30"/>
      <c r="AP158" s="30"/>
      <c r="AQ158" s="30"/>
      <c r="AR158" s="30"/>
      <c r="AS158" s="54">
        <f>SUM(AN158:AR158)/36</f>
        <v>0</v>
      </c>
      <c r="AU158" s="8"/>
    </row>
    <row r="159" spans="1:47" s="31" customFormat="1" ht="10.5" customHeight="1" x14ac:dyDescent="0.25">
      <c r="A159" s="111" t="s">
        <v>28</v>
      </c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U159" s="8"/>
    </row>
  </sheetData>
  <autoFilter ref="A13:AS88"/>
  <mergeCells count="255">
    <mergeCell ref="AR153:AR154"/>
    <mergeCell ref="AS153:AS154"/>
    <mergeCell ref="F3:F6"/>
    <mergeCell ref="F127:F128"/>
    <mergeCell ref="F145:F146"/>
    <mergeCell ref="F153:F154"/>
    <mergeCell ref="AL153:AL154"/>
    <mergeCell ref="AM153:AM154"/>
    <mergeCell ref="AN153:AN154"/>
    <mergeCell ref="AO153:AO154"/>
    <mergeCell ref="AP153:AP154"/>
    <mergeCell ref="AQ153:AQ154"/>
    <mergeCell ref="AF153:AF154"/>
    <mergeCell ref="AG153:AG154"/>
    <mergeCell ref="AH153:AH154"/>
    <mergeCell ref="AI153:AI154"/>
    <mergeCell ref="AJ153:AJ154"/>
    <mergeCell ref="AK153:AK154"/>
    <mergeCell ref="Z153:Z154"/>
    <mergeCell ref="AA153:AA154"/>
    <mergeCell ref="AB153:AB154"/>
    <mergeCell ref="AC153:AC154"/>
    <mergeCell ref="AD153:AD154"/>
    <mergeCell ref="AE153:AE154"/>
    <mergeCell ref="A153:A154"/>
    <mergeCell ref="B153:B154"/>
    <mergeCell ref="C153:C154"/>
    <mergeCell ref="D153:D154"/>
    <mergeCell ref="E153:E154"/>
    <mergeCell ref="G153:G154"/>
    <mergeCell ref="C147:G147"/>
    <mergeCell ref="R147:T147"/>
    <mergeCell ref="X147:Z147"/>
    <mergeCell ref="T153:T154"/>
    <mergeCell ref="U153:U154"/>
    <mergeCell ref="V153:V154"/>
    <mergeCell ref="W153:W154"/>
    <mergeCell ref="X153:X154"/>
    <mergeCell ref="Y153:Y154"/>
    <mergeCell ref="H153:H154"/>
    <mergeCell ref="I153:O153"/>
    <mergeCell ref="P153:P154"/>
    <mergeCell ref="Q153:Q154"/>
    <mergeCell ref="R153:R154"/>
    <mergeCell ref="S153:S154"/>
    <mergeCell ref="AD147:AF147"/>
    <mergeCell ref="AJ147:AL147"/>
    <mergeCell ref="C150:G150"/>
    <mergeCell ref="R150:S150"/>
    <mergeCell ref="X150:Y150"/>
    <mergeCell ref="AD150:AE150"/>
    <mergeCell ref="AJ150:AK150"/>
    <mergeCell ref="AJ145:AL145"/>
    <mergeCell ref="A145:A146"/>
    <mergeCell ref="B145:B146"/>
    <mergeCell ref="C145:C146"/>
    <mergeCell ref="D145:D146"/>
    <mergeCell ref="E145:E146"/>
    <mergeCell ref="G145:G146"/>
    <mergeCell ref="H145:H146"/>
    <mergeCell ref="V145:W146"/>
    <mergeCell ref="AN145:AN146"/>
    <mergeCell ref="AO145:AR145"/>
    <mergeCell ref="AS145:AS146"/>
    <mergeCell ref="K146:N146"/>
    <mergeCell ref="R146:S146"/>
    <mergeCell ref="X146:Y146"/>
    <mergeCell ref="AD146:AE146"/>
    <mergeCell ref="AJ146:AK146"/>
    <mergeCell ref="X145:Z145"/>
    <mergeCell ref="AA145:AA146"/>
    <mergeCell ref="AB145:AC146"/>
    <mergeCell ref="AD145:AF145"/>
    <mergeCell ref="AG145:AG146"/>
    <mergeCell ref="AH145:AI146"/>
    <mergeCell ref="I145:O145"/>
    <mergeCell ref="P145:Q146"/>
    <mergeCell ref="R145:T145"/>
    <mergeCell ref="U145:U146"/>
    <mergeCell ref="AM145:AM146"/>
    <mergeCell ref="AD138:AE138"/>
    <mergeCell ref="AH138:AI138"/>
    <mergeCell ref="AJ138:AK138"/>
    <mergeCell ref="AN138:AO138"/>
    <mergeCell ref="L139:N139"/>
    <mergeCell ref="P139:Q139"/>
    <mergeCell ref="R139:S139"/>
    <mergeCell ref="V139:W139"/>
    <mergeCell ref="X139:Y139"/>
    <mergeCell ref="AB139:AC139"/>
    <mergeCell ref="AD139:AE139"/>
    <mergeCell ref="AH139:AI139"/>
    <mergeCell ref="AJ139:AK139"/>
    <mergeCell ref="AN139:AO139"/>
    <mergeCell ref="L138:N138"/>
    <mergeCell ref="P138:Q138"/>
    <mergeCell ref="R138:S138"/>
    <mergeCell ref="V138:W138"/>
    <mergeCell ref="X138:Y138"/>
    <mergeCell ref="AB138:AC138"/>
    <mergeCell ref="L137:N137"/>
    <mergeCell ref="P137:Q137"/>
    <mergeCell ref="R137:S137"/>
    <mergeCell ref="V137:W137"/>
    <mergeCell ref="X137:Y137"/>
    <mergeCell ref="AB137:AC137"/>
    <mergeCell ref="AH136:AI136"/>
    <mergeCell ref="AJ136:AK136"/>
    <mergeCell ref="AN136:AO136"/>
    <mergeCell ref="AB134:AC134"/>
    <mergeCell ref="AD134:AE134"/>
    <mergeCell ref="AH134:AI134"/>
    <mergeCell ref="AJ134:AK134"/>
    <mergeCell ref="AN134:AO134"/>
    <mergeCell ref="AD137:AE137"/>
    <mergeCell ref="AH137:AI137"/>
    <mergeCell ref="AJ137:AK137"/>
    <mergeCell ref="AN137:AO137"/>
    <mergeCell ref="C136:G136"/>
    <mergeCell ref="L136:N136"/>
    <mergeCell ref="P136:Q136"/>
    <mergeCell ref="R136:S136"/>
    <mergeCell ref="V136:W136"/>
    <mergeCell ref="AD131:AE131"/>
    <mergeCell ref="AH131:AI131"/>
    <mergeCell ref="AJ131:AK131"/>
    <mergeCell ref="AN131:AO131"/>
    <mergeCell ref="C134:G134"/>
    <mergeCell ref="L134:N134"/>
    <mergeCell ref="P134:Q134"/>
    <mergeCell ref="R134:S134"/>
    <mergeCell ref="V134:W134"/>
    <mergeCell ref="X134:Y134"/>
    <mergeCell ref="L131:N131"/>
    <mergeCell ref="P131:Q131"/>
    <mergeCell ref="R131:S131"/>
    <mergeCell ref="V131:W131"/>
    <mergeCell ref="X131:Y131"/>
    <mergeCell ref="AB131:AC131"/>
    <mergeCell ref="X136:Y136"/>
    <mergeCell ref="AB136:AC136"/>
    <mergeCell ref="AD136:AE136"/>
    <mergeCell ref="X130:Y130"/>
    <mergeCell ref="AB130:AC130"/>
    <mergeCell ref="AD130:AE130"/>
    <mergeCell ref="AH130:AI130"/>
    <mergeCell ref="AJ130:AK130"/>
    <mergeCell ref="AN130:AO130"/>
    <mergeCell ref="AB129:AC129"/>
    <mergeCell ref="AD129:AE129"/>
    <mergeCell ref="AH129:AI129"/>
    <mergeCell ref="AJ129:AK129"/>
    <mergeCell ref="AN129:AO129"/>
    <mergeCell ref="X129:Y129"/>
    <mergeCell ref="C130:G130"/>
    <mergeCell ref="L130:N130"/>
    <mergeCell ref="P130:Q130"/>
    <mergeCell ref="R130:S130"/>
    <mergeCell ref="V130:W130"/>
    <mergeCell ref="C129:G129"/>
    <mergeCell ref="L129:N129"/>
    <mergeCell ref="P129:Q129"/>
    <mergeCell ref="R129:S129"/>
    <mergeCell ref="V129:W129"/>
    <mergeCell ref="AS4:AS6"/>
    <mergeCell ref="AM4:AM6"/>
    <mergeCell ref="AN4:AN6"/>
    <mergeCell ref="AO4:AO6"/>
    <mergeCell ref="AP4:AP6"/>
    <mergeCell ref="V4:V6"/>
    <mergeCell ref="W4:W6"/>
    <mergeCell ref="X4:X6"/>
    <mergeCell ref="AS127:AS128"/>
    <mergeCell ref="X128:Y128"/>
    <mergeCell ref="AD128:AE128"/>
    <mergeCell ref="AJ128:AK128"/>
    <mergeCell ref="AP128:AQ128"/>
    <mergeCell ref="AD127:AF127"/>
    <mergeCell ref="AG127:AG128"/>
    <mergeCell ref="AH127:AI128"/>
    <mergeCell ref="AJ127:AL127"/>
    <mergeCell ref="AM127:AM128"/>
    <mergeCell ref="AN127:AO128"/>
    <mergeCell ref="V127:W128"/>
    <mergeCell ref="X127:Z127"/>
    <mergeCell ref="AA127:AA128"/>
    <mergeCell ref="AB127:AC128"/>
    <mergeCell ref="T4:T6"/>
    <mergeCell ref="U4:U6"/>
    <mergeCell ref="I127:I128"/>
    <mergeCell ref="J127:J128"/>
    <mergeCell ref="K127:K128"/>
    <mergeCell ref="L127:N128"/>
    <mergeCell ref="O127:O128"/>
    <mergeCell ref="P127:Q128"/>
    <mergeCell ref="AQ4:AQ6"/>
    <mergeCell ref="L4:L6"/>
    <mergeCell ref="M4:M6"/>
    <mergeCell ref="N4:N6"/>
    <mergeCell ref="P4:P6"/>
    <mergeCell ref="Q4:Q6"/>
    <mergeCell ref="R4:R6"/>
    <mergeCell ref="AP127:AR127"/>
    <mergeCell ref="AR4:AR6"/>
    <mergeCell ref="R128:S128"/>
    <mergeCell ref="R127:T127"/>
    <mergeCell ref="U127:U128"/>
    <mergeCell ref="AH2:AL3"/>
    <mergeCell ref="AM2:AM3"/>
    <mergeCell ref="A127:A128"/>
    <mergeCell ref="B127:B128"/>
    <mergeCell ref="C127:C128"/>
    <mergeCell ref="D127:D128"/>
    <mergeCell ref="E127:E128"/>
    <mergeCell ref="G127:G128"/>
    <mergeCell ref="H127:H128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</mergeCells>
  <conditionalFormatting sqref="O71">
    <cfRule type="cellIs" dxfId="104" priority="116" stopIfTrue="1" operator="notEqual">
      <formula>#REF!-#REF!</formula>
    </cfRule>
  </conditionalFormatting>
  <conditionalFormatting sqref="I71">
    <cfRule type="cellIs" dxfId="103" priority="117" stopIfTrue="1" operator="notEqual">
      <formula>#REF!</formula>
    </cfRule>
  </conditionalFormatting>
  <conditionalFormatting sqref="I95">
    <cfRule type="cellIs" dxfId="102" priority="115" stopIfTrue="1" operator="notEqual">
      <formula>#REF!</formula>
    </cfRule>
  </conditionalFormatting>
  <conditionalFormatting sqref="I100 I15:I42 I47:I65 I72:I85">
    <cfRule type="cellIs" dxfId="101" priority="114" stopIfTrue="1" operator="notEqual">
      <formula>#REF!</formula>
    </cfRule>
  </conditionalFormatting>
  <conditionalFormatting sqref="I105">
    <cfRule type="cellIs" dxfId="100" priority="113" stopIfTrue="1" operator="notEqual">
      <formula>#REF!</formula>
    </cfRule>
  </conditionalFormatting>
  <conditionalFormatting sqref="I110">
    <cfRule type="cellIs" dxfId="99" priority="112" stopIfTrue="1" operator="notEqual">
      <formula>#REF!</formula>
    </cfRule>
  </conditionalFormatting>
  <conditionalFormatting sqref="I115">
    <cfRule type="cellIs" dxfId="98" priority="111" stopIfTrue="1" operator="notEqual">
      <formula>#REF!</formula>
    </cfRule>
  </conditionalFormatting>
  <conditionalFormatting sqref="I120">
    <cfRule type="cellIs" dxfId="97" priority="110" stopIfTrue="1" operator="notEqual">
      <formula>#REF!</formula>
    </cfRule>
  </conditionalFormatting>
  <conditionalFormatting sqref="I124">
    <cfRule type="cellIs" dxfId="96" priority="109" stopIfTrue="1" operator="notEqual">
      <formula>#REF!</formula>
    </cfRule>
  </conditionalFormatting>
  <conditionalFormatting sqref="O95">
    <cfRule type="cellIs" dxfId="95" priority="108" stopIfTrue="1" operator="notEqual">
      <formula>#REF!-#REF!</formula>
    </cfRule>
  </conditionalFormatting>
  <conditionalFormatting sqref="I14">
    <cfRule type="cellIs" dxfId="94" priority="107" stopIfTrue="1" operator="notEqual">
      <formula>#REF!</formula>
    </cfRule>
  </conditionalFormatting>
  <conditionalFormatting sqref="O14:O42 O47:O65">
    <cfRule type="cellIs" dxfId="93" priority="106" stopIfTrue="1" operator="notEqual">
      <formula>#REF!-$J$17</formula>
    </cfRule>
  </conditionalFormatting>
  <conditionalFormatting sqref="H88:H91 U88:U91 AA88:AA91 AG88:AG91 AM88:AM91 AS88:AS91 AS93:AS144 AM93:AM144 AG93:AG144 AA93:AA144 U93:U144 H93:H144 I147:O147 K149:N149 U10:U42 AM10:AM42 AS10:AS42 H10:H42 H47:H68 AS47:AS67 AM47:AM67 AG47:AG67 AA47:AA67 U47:U68 AS71:AS85 U71:U85 AA71:AA85 AG71:AG85 AM71:AM85 H71:H85 AG10:AG42 AA10:AA42">
    <cfRule type="expression" dxfId="92" priority="105">
      <formula>H10&lt;&gt;INT(H10)</formula>
    </cfRule>
  </conditionalFormatting>
  <conditionalFormatting sqref="H147:H150">
    <cfRule type="expression" dxfId="91" priority="98">
      <formula>H147&lt;&gt;INT(H147)</formula>
    </cfRule>
  </conditionalFormatting>
  <conditionalFormatting sqref="I92">
    <cfRule type="cellIs" dxfId="90" priority="104" stopIfTrue="1" operator="notEqual">
      <formula>#REF!</formula>
    </cfRule>
  </conditionalFormatting>
  <conditionalFormatting sqref="H92 AS92 U92 AA92 AG92 AM92">
    <cfRule type="expression" dxfId="89" priority="103">
      <formula>H92&lt;&gt;INT(H92)</formula>
    </cfRule>
  </conditionalFormatting>
  <conditionalFormatting sqref="H145:H146 AS145:AS146 AM145:AM146 AG145:AG146 AA145:AA146 U145:U146 U148 AA148 AG148 AM148 AS148 U150:U154 AA150:AA154 AG150:AG154 AM150:AM154 AS151:AS154 H151:H154">
    <cfRule type="expression" dxfId="88" priority="102" stopIfTrue="1">
      <formula>H145&lt;&gt;INT(H145)</formula>
    </cfRule>
  </conditionalFormatting>
  <conditionalFormatting sqref="AS149 U149 AA149 AG149 AM149">
    <cfRule type="expression" dxfId="87" priority="101">
      <formula>U149&lt;&gt;INT(U149)</formula>
    </cfRule>
  </conditionalFormatting>
  <conditionalFormatting sqref="U147 AA147 AG147 AM147">
    <cfRule type="expression" dxfId="86" priority="100">
      <formula>U147&lt;&gt;INT(U147)</formula>
    </cfRule>
  </conditionalFormatting>
  <conditionalFormatting sqref="AS150">
    <cfRule type="expression" dxfId="85" priority="99">
      <formula>AS150&lt;&gt;INT(AS150)</formula>
    </cfRule>
  </conditionalFormatting>
  <conditionalFormatting sqref="AS155:AS157 H155 U155:U157 AA155:AA157 AG155:AG157 AM155:AM157">
    <cfRule type="expression" dxfId="84" priority="97">
      <formula>H155&lt;&gt;INT(H155)</formula>
    </cfRule>
  </conditionalFormatting>
  <conditionalFormatting sqref="AU9 AU15:AU33 AU83:AU120 AU124:AU142 AU144:AU157 AU35:AU42 AU47:AU68 AU71:AU81 AU159:AU1048576">
    <cfRule type="containsText" dxfId="83" priority="96" operator="containsText" text="ЛОЖЬ">
      <formula>NOT(ISERROR(SEARCH("ЛОЖЬ",AU9)))</formula>
    </cfRule>
  </conditionalFormatting>
  <conditionalFormatting sqref="AU1:AU14">
    <cfRule type="containsText" dxfId="82" priority="95" operator="containsText" text="ЛОЖЬ">
      <formula>NOT(ISERROR(SEARCH("ЛОЖЬ",AU1)))</formula>
    </cfRule>
  </conditionalFormatting>
  <conditionalFormatting sqref="AU34">
    <cfRule type="containsText" dxfId="81" priority="94" operator="containsText" text="ЛОЖЬ">
      <formula>NOT(ISERROR(SEARCH("ЛОЖЬ",AU34)))</formula>
    </cfRule>
  </conditionalFormatting>
  <conditionalFormatting sqref="AU143">
    <cfRule type="containsText" dxfId="80" priority="93" operator="containsText" text="ЛОЖЬ">
      <formula>NOT(ISERROR(SEARCH("ЛОЖЬ",AU143)))</formula>
    </cfRule>
  </conditionalFormatting>
  <conditionalFormatting sqref="AU121">
    <cfRule type="containsText" dxfId="79" priority="92" operator="containsText" text="ЛОЖЬ">
      <formula>NOT(ISERROR(SEARCH("ЛОЖЬ",AU121)))</formula>
    </cfRule>
  </conditionalFormatting>
  <conditionalFormatting sqref="AU123">
    <cfRule type="containsText" dxfId="78" priority="91" operator="containsText" text="ЛОЖЬ">
      <formula>NOT(ISERROR(SEARCH("ЛОЖЬ",AU123)))</formula>
    </cfRule>
  </conditionalFormatting>
  <conditionalFormatting sqref="AU122">
    <cfRule type="containsText" dxfId="77" priority="90" operator="containsText" text="ЛОЖЬ">
      <formula>NOT(ISERROR(SEARCH("ЛОЖЬ",AU122)))</formula>
    </cfRule>
  </conditionalFormatting>
  <conditionalFormatting sqref="AU82">
    <cfRule type="containsText" dxfId="76" priority="89" operator="containsText" text="ЛОЖЬ">
      <formula>NOT(ISERROR(SEARCH("ЛОЖЬ",AU82)))</formula>
    </cfRule>
  </conditionalFormatting>
  <conditionalFormatting sqref="AU11">
    <cfRule type="containsText" dxfId="75" priority="88" operator="containsText" text="ЛОЖЬ">
      <formula>NOT(ISERROR(SEARCH("ЛОЖЬ",AU11)))</formula>
    </cfRule>
  </conditionalFormatting>
  <conditionalFormatting sqref="AU13">
    <cfRule type="containsText" dxfId="74" priority="87" operator="containsText" text="ЛОЖЬ">
      <formula>NOT(ISERROR(SEARCH("ЛОЖЬ",AU13)))</formula>
    </cfRule>
  </conditionalFormatting>
  <conditionalFormatting sqref="AU65">
    <cfRule type="containsText" dxfId="73" priority="86" operator="containsText" text="ЛОЖЬ">
      <formula>NOT(ISERROR(SEARCH("ЛОЖЬ",AU65)))</formula>
    </cfRule>
  </conditionalFormatting>
  <conditionalFormatting sqref="AU67">
    <cfRule type="containsText" dxfId="72" priority="85" operator="containsText" text="ЛОЖЬ">
      <formula>NOT(ISERROR(SEARCH("ЛОЖЬ",AU67)))</formula>
    </cfRule>
  </conditionalFormatting>
  <conditionalFormatting sqref="AU87">
    <cfRule type="containsText" dxfId="71" priority="84" operator="containsText" text="ЛОЖЬ">
      <formula>NOT(ISERROR(SEARCH("ЛОЖЬ",AU87)))</formula>
    </cfRule>
  </conditionalFormatting>
  <conditionalFormatting sqref="AU127">
    <cfRule type="containsText" dxfId="70" priority="83" operator="containsText" text="ЛОЖЬ">
      <formula>NOT(ISERROR(SEARCH("ЛОЖЬ",AU127)))</formula>
    </cfRule>
  </conditionalFormatting>
  <conditionalFormatting sqref="AU144">
    <cfRule type="containsText" dxfId="69" priority="82" operator="containsText" text="ЛОЖЬ">
      <formula>NOT(ISERROR(SEARCH("ЛОЖЬ",AU144)))</formula>
    </cfRule>
  </conditionalFormatting>
  <conditionalFormatting sqref="AU68">
    <cfRule type="containsText" dxfId="68" priority="81" operator="containsText" text="ЛОЖЬ">
      <formula>NOT(ISERROR(SEARCH("ЛОЖЬ",AU68)))</formula>
    </cfRule>
  </conditionalFormatting>
  <conditionalFormatting sqref="AU88">
    <cfRule type="containsText" dxfId="67" priority="80" operator="containsText" text="ЛОЖЬ">
      <formula>NOT(ISERROR(SEARCH("ЛОЖЬ",AU88)))</formula>
    </cfRule>
  </conditionalFormatting>
  <conditionalFormatting sqref="AU129">
    <cfRule type="containsText" dxfId="66" priority="79" operator="containsText" text="ЛОЖЬ">
      <formula>NOT(ISERROR(SEARCH("ЛОЖЬ",AU129)))</formula>
    </cfRule>
  </conditionalFormatting>
  <conditionalFormatting sqref="AU147">
    <cfRule type="containsText" dxfId="65" priority="78" operator="containsText" text="ЛОЖЬ">
      <formula>NOT(ISERROR(SEARCH("ЛОЖЬ",AU147)))</formula>
    </cfRule>
  </conditionalFormatting>
  <conditionalFormatting sqref="O72:O85">
    <cfRule type="cellIs" dxfId="64" priority="64" stopIfTrue="1" operator="notEqual">
      <formula>#REF!-#REF!</formula>
    </cfRule>
  </conditionalFormatting>
  <conditionalFormatting sqref="O100">
    <cfRule type="cellIs" dxfId="63" priority="61" stopIfTrue="1" operator="notEqual">
      <formula>#REF!-#REF!</formula>
    </cfRule>
  </conditionalFormatting>
  <conditionalFormatting sqref="O105">
    <cfRule type="cellIs" dxfId="62" priority="60" stopIfTrue="1" operator="notEqual">
      <formula>#REF!-#REF!</formula>
    </cfRule>
  </conditionalFormatting>
  <conditionalFormatting sqref="O110">
    <cfRule type="cellIs" dxfId="61" priority="59" stopIfTrue="1" operator="notEqual">
      <formula>#REF!-#REF!</formula>
    </cfRule>
  </conditionalFormatting>
  <conditionalFormatting sqref="O115">
    <cfRule type="cellIs" dxfId="60" priority="58" stopIfTrue="1" operator="notEqual">
      <formula>#REF!-#REF!</formula>
    </cfRule>
  </conditionalFormatting>
  <conditionalFormatting sqref="O120">
    <cfRule type="cellIs" dxfId="59" priority="57" stopIfTrue="1" operator="notEqual">
      <formula>#REF!-#REF!</formula>
    </cfRule>
  </conditionalFormatting>
  <conditionalFormatting sqref="O124">
    <cfRule type="cellIs" dxfId="58" priority="56" stopIfTrue="1" operator="notEqual">
      <formula>#REF!-#REF!</formula>
    </cfRule>
  </conditionalFormatting>
  <conditionalFormatting sqref="O92">
    <cfRule type="cellIs" dxfId="57" priority="55" stopIfTrue="1" operator="notEqual">
      <formula>#REF!-#REF!</formula>
    </cfRule>
  </conditionalFormatting>
  <conditionalFormatting sqref="AS86:AS87">
    <cfRule type="expression" dxfId="56" priority="50">
      <formula>AS86&lt;&gt;INT(AS86)</formula>
    </cfRule>
  </conditionalFormatting>
  <conditionalFormatting sqref="U86:U87">
    <cfRule type="expression" dxfId="55" priority="54">
      <formula>U86&lt;&gt;INT(U86)</formula>
    </cfRule>
  </conditionalFormatting>
  <conditionalFormatting sqref="AA86:AA87">
    <cfRule type="expression" dxfId="54" priority="53">
      <formula>AA86&lt;&gt;INT(AA86)</formula>
    </cfRule>
  </conditionalFormatting>
  <conditionalFormatting sqref="AG86:AG87">
    <cfRule type="expression" dxfId="53" priority="52">
      <formula>AG86&lt;&gt;INT(AG86)</formula>
    </cfRule>
  </conditionalFormatting>
  <conditionalFormatting sqref="AM86:AM87">
    <cfRule type="expression" dxfId="52" priority="51">
      <formula>AM86&lt;&gt;INT(AM86)</formula>
    </cfRule>
  </conditionalFormatting>
  <conditionalFormatting sqref="O86:O87">
    <cfRule type="cellIs" dxfId="51" priority="49" stopIfTrue="1" operator="notEqual">
      <formula>#REF!-#REF!</formula>
    </cfRule>
  </conditionalFormatting>
  <conditionalFormatting sqref="I86:I87">
    <cfRule type="cellIs" dxfId="50" priority="48" stopIfTrue="1" operator="notEqual">
      <formula>#REF!</formula>
    </cfRule>
  </conditionalFormatting>
  <conditionalFormatting sqref="H86:H87">
    <cfRule type="expression" dxfId="49" priority="47">
      <formula>H86&lt;&gt;INT(H86)</formula>
    </cfRule>
  </conditionalFormatting>
  <conditionalFormatting sqref="AU69">
    <cfRule type="containsText" dxfId="48" priority="46" operator="containsText" text="ЛОЖЬ">
      <formula>NOT(ISERROR(SEARCH("ЛОЖЬ",AU69)))</formula>
    </cfRule>
  </conditionalFormatting>
  <conditionalFormatting sqref="U69">
    <cfRule type="expression" dxfId="47" priority="45">
      <formula>U69&lt;&gt;INT(U69)</formula>
    </cfRule>
  </conditionalFormatting>
  <conditionalFormatting sqref="AA69">
    <cfRule type="expression" dxfId="46" priority="44">
      <formula>AA69&lt;&gt;INT(AA69)</formula>
    </cfRule>
  </conditionalFormatting>
  <conditionalFormatting sqref="AG69">
    <cfRule type="expression" dxfId="45" priority="43">
      <formula>AG69&lt;&gt;INT(AG69)</formula>
    </cfRule>
  </conditionalFormatting>
  <conditionalFormatting sqref="AM69">
    <cfRule type="expression" dxfId="44" priority="42">
      <formula>AM69&lt;&gt;INT(AM69)</formula>
    </cfRule>
  </conditionalFormatting>
  <conditionalFormatting sqref="AS69">
    <cfRule type="expression" dxfId="43" priority="41">
      <formula>AS69&lt;&gt;INT(AS69)</formula>
    </cfRule>
  </conditionalFormatting>
  <conditionalFormatting sqref="O69">
    <cfRule type="cellIs" dxfId="42" priority="40" stopIfTrue="1" operator="notEqual">
      <formula>#REF!-$J$17</formula>
    </cfRule>
  </conditionalFormatting>
  <conditionalFormatting sqref="I69">
    <cfRule type="cellIs" dxfId="41" priority="39" stopIfTrue="1" operator="notEqual">
      <formula>#REF!</formula>
    </cfRule>
  </conditionalFormatting>
  <conditionalFormatting sqref="H69">
    <cfRule type="expression" dxfId="40" priority="38">
      <formula>H69&lt;&gt;INT(H69)</formula>
    </cfRule>
  </conditionalFormatting>
  <conditionalFormatting sqref="I70">
    <cfRule type="cellIs" dxfId="39" priority="37" stopIfTrue="1" operator="notEqual">
      <formula>#REF!</formula>
    </cfRule>
  </conditionalFormatting>
  <conditionalFormatting sqref="O70">
    <cfRule type="cellIs" dxfId="38" priority="36" stopIfTrue="1" operator="notEqual">
      <formula>#REF!-$J$17</formula>
    </cfRule>
  </conditionalFormatting>
  <conditionalFormatting sqref="U70 AA70 AG70 AM70 AS70 H70">
    <cfRule type="expression" dxfId="37" priority="35">
      <formula>H70&lt;&gt;INT(H70)</formula>
    </cfRule>
  </conditionalFormatting>
  <conditionalFormatting sqref="AU70">
    <cfRule type="containsText" dxfId="36" priority="34" operator="containsText" text="ЛОЖЬ">
      <formula>NOT(ISERROR(SEARCH("ЛОЖЬ",AU70)))</formula>
    </cfRule>
  </conditionalFormatting>
  <conditionalFormatting sqref="AU43">
    <cfRule type="containsText" dxfId="35" priority="33" operator="containsText" text="ЛОЖЬ">
      <formula>NOT(ISERROR(SEARCH("ЛОЖЬ",AU43)))</formula>
    </cfRule>
  </conditionalFormatting>
  <conditionalFormatting sqref="AS43">
    <cfRule type="expression" dxfId="34" priority="28">
      <formula>AS43&lt;&gt;INT(AS43)</formula>
    </cfRule>
  </conditionalFormatting>
  <conditionalFormatting sqref="U43">
    <cfRule type="expression" dxfId="33" priority="32">
      <formula>U43&lt;&gt;INT(U43)</formula>
    </cfRule>
  </conditionalFormatting>
  <conditionalFormatting sqref="AA43">
    <cfRule type="expression" dxfId="32" priority="31">
      <formula>AA43&lt;&gt;INT(AA43)</formula>
    </cfRule>
  </conditionalFormatting>
  <conditionalFormatting sqref="AG43">
    <cfRule type="expression" dxfId="31" priority="30">
      <formula>AG43&lt;&gt;INT(AG43)</formula>
    </cfRule>
  </conditionalFormatting>
  <conditionalFormatting sqref="AM43">
    <cfRule type="expression" dxfId="30" priority="29">
      <formula>AM43&lt;&gt;INT(AM43)</formula>
    </cfRule>
  </conditionalFormatting>
  <conditionalFormatting sqref="O43">
    <cfRule type="cellIs" dxfId="29" priority="27" stopIfTrue="1" operator="notEqual">
      <formula>#REF!-#REF!</formula>
    </cfRule>
  </conditionalFormatting>
  <conditionalFormatting sqref="I43">
    <cfRule type="cellIs" dxfId="28" priority="26" stopIfTrue="1" operator="notEqual">
      <formula>#REF!</formula>
    </cfRule>
  </conditionalFormatting>
  <conditionalFormatting sqref="H43">
    <cfRule type="expression" dxfId="27" priority="25">
      <formula>H43&lt;&gt;INT(H43)</formula>
    </cfRule>
  </conditionalFormatting>
  <conditionalFormatting sqref="I44">
    <cfRule type="cellIs" dxfId="26" priority="24" stopIfTrue="1" operator="notEqual">
      <formula>#REF!</formula>
    </cfRule>
  </conditionalFormatting>
  <conditionalFormatting sqref="AS44 U44 AA44 AG44 AM44 H44">
    <cfRule type="expression" dxfId="25" priority="23">
      <formula>H44&lt;&gt;INT(H44)</formula>
    </cfRule>
  </conditionalFormatting>
  <conditionalFormatting sqref="AU44">
    <cfRule type="containsText" dxfId="24" priority="22" operator="containsText" text="ЛОЖЬ">
      <formula>NOT(ISERROR(SEARCH("ЛОЖЬ",AU44)))</formula>
    </cfRule>
  </conditionalFormatting>
  <conditionalFormatting sqref="O44">
    <cfRule type="cellIs" dxfId="23" priority="21" stopIfTrue="1" operator="notEqual">
      <formula>#REF!-#REF!</formula>
    </cfRule>
  </conditionalFormatting>
  <conditionalFormatting sqref="I45">
    <cfRule type="cellIs" dxfId="22" priority="20" stopIfTrue="1" operator="notEqual">
      <formula>#REF!</formula>
    </cfRule>
  </conditionalFormatting>
  <conditionalFormatting sqref="AS45 U45 AA45 AG45 AM45 H45">
    <cfRule type="expression" dxfId="21" priority="19">
      <formula>H45&lt;&gt;INT(H45)</formula>
    </cfRule>
  </conditionalFormatting>
  <conditionalFormatting sqref="AU45">
    <cfRule type="containsText" dxfId="20" priority="18" operator="containsText" text="ЛОЖЬ">
      <formula>NOT(ISERROR(SEARCH("ЛОЖЬ",AU45)))</formula>
    </cfRule>
  </conditionalFormatting>
  <conditionalFormatting sqref="O45">
    <cfRule type="cellIs" dxfId="19" priority="17" stopIfTrue="1" operator="notEqual">
      <formula>#REF!-#REF!</formula>
    </cfRule>
  </conditionalFormatting>
  <conditionalFormatting sqref="I46">
    <cfRule type="cellIs" dxfId="18" priority="16" stopIfTrue="1" operator="notEqual">
      <formula>#REF!</formula>
    </cfRule>
  </conditionalFormatting>
  <conditionalFormatting sqref="AS46 U46 AA46 AG46 AM46 H46">
    <cfRule type="expression" dxfId="17" priority="15">
      <formula>H46&lt;&gt;INT(H46)</formula>
    </cfRule>
  </conditionalFormatting>
  <conditionalFormatting sqref="AU46">
    <cfRule type="containsText" dxfId="16" priority="14" operator="containsText" text="ЛОЖЬ">
      <formula>NOT(ISERROR(SEARCH("ЛОЖЬ",AU46)))</formula>
    </cfRule>
  </conditionalFormatting>
  <conditionalFormatting sqref="O46">
    <cfRule type="cellIs" dxfId="15" priority="13" stopIfTrue="1" operator="notEqual">
      <formula>#REF!-#REF!</formula>
    </cfRule>
  </conditionalFormatting>
  <conditionalFormatting sqref="I68">
    <cfRule type="expression" dxfId="14" priority="12">
      <formula>I68&lt;&gt;INT(I68)</formula>
    </cfRule>
  </conditionalFormatting>
  <conditionalFormatting sqref="J68">
    <cfRule type="expression" dxfId="13" priority="11">
      <formula>J68&lt;&gt;INT(J68)</formula>
    </cfRule>
  </conditionalFormatting>
  <conditionalFormatting sqref="K68">
    <cfRule type="expression" dxfId="12" priority="10">
      <formula>K68&lt;&gt;INT(K68)</formula>
    </cfRule>
  </conditionalFormatting>
  <conditionalFormatting sqref="L68">
    <cfRule type="expression" dxfId="11" priority="9">
      <formula>L68&lt;&gt;INT(L68)</formula>
    </cfRule>
  </conditionalFormatting>
  <conditionalFormatting sqref="M68">
    <cfRule type="expression" dxfId="10" priority="8">
      <formula>M68&lt;&gt;INT(M68)</formula>
    </cfRule>
  </conditionalFormatting>
  <conditionalFormatting sqref="N68">
    <cfRule type="expression" dxfId="9" priority="7">
      <formula>N68&lt;&gt;INT(N68)</formula>
    </cfRule>
  </conditionalFormatting>
  <conditionalFormatting sqref="O68">
    <cfRule type="expression" dxfId="8" priority="6">
      <formula>O68&lt;&gt;INT(O68)</formula>
    </cfRule>
  </conditionalFormatting>
  <conditionalFormatting sqref="AA68">
    <cfRule type="expression" dxfId="7" priority="5">
      <formula>AA68&lt;&gt;INT(AA68)</formula>
    </cfRule>
  </conditionalFormatting>
  <conditionalFormatting sqref="AG68">
    <cfRule type="expression" dxfId="6" priority="4">
      <formula>AG68&lt;&gt;INT(AG68)</formula>
    </cfRule>
  </conditionalFormatting>
  <conditionalFormatting sqref="AM68">
    <cfRule type="expression" dxfId="5" priority="3">
      <formula>AM68&lt;&gt;INT(AM68)</formula>
    </cfRule>
  </conditionalFormatting>
  <conditionalFormatting sqref="AS68">
    <cfRule type="expression" dxfId="4" priority="2">
      <formula>AS68&lt;&gt;INT(AS68)</formula>
    </cfRule>
  </conditionalFormatting>
  <conditionalFormatting sqref="AU158">
    <cfRule type="containsText" dxfId="3" priority="1" operator="containsText" text="ЛОЖЬ">
      <formula>NOT(ISERROR(SEARCH("ЛОЖЬ",AU158)))</formula>
    </cfRule>
  </conditionalFormatting>
  <pageMargins left="0.39370078740157483" right="0.39370078740157483" top="0.39370078740157483" bottom="0.39370078740157483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N25" sqref="N25"/>
    </sheetView>
  </sheetViews>
  <sheetFormatPr defaultRowHeight="10.5" x14ac:dyDescent="0.15"/>
  <cols>
    <col min="1" max="1" width="6.140625" style="135" customWidth="1"/>
    <col min="2" max="2" width="22.7109375" style="135" customWidth="1"/>
    <col min="3" max="4" width="9.140625" style="135"/>
    <col min="5" max="5" width="9.28515625" style="135" bestFit="1" customWidth="1"/>
    <col min="6" max="8" width="9.140625" style="135"/>
    <col min="9" max="9" width="0.42578125" style="135" customWidth="1"/>
    <col min="10" max="10" width="7.5703125" style="135" customWidth="1"/>
    <col min="11" max="11" width="0.42578125" style="135" customWidth="1"/>
    <col min="12" max="12" width="7.5703125" style="135" customWidth="1"/>
    <col min="13" max="13" width="0.42578125" style="135" customWidth="1"/>
    <col min="14" max="14" width="7.5703125" style="135" customWidth="1"/>
    <col min="15" max="15" width="0.42578125" style="135" customWidth="1"/>
    <col min="16" max="16" width="7.5703125" style="135" customWidth="1"/>
    <col min="17" max="17" width="0.42578125" style="135" customWidth="1"/>
    <col min="18" max="18" width="7.5703125" style="135" customWidth="1"/>
    <col min="19" max="16384" width="9.140625" style="135"/>
  </cols>
  <sheetData>
    <row r="1" spans="1:35" ht="14.25" customHeight="1" x14ac:dyDescent="0.15">
      <c r="A1" s="410"/>
      <c r="B1" s="410"/>
      <c r="C1" s="413" t="s">
        <v>286</v>
      </c>
      <c r="D1" s="414"/>
      <c r="E1" s="414"/>
      <c r="F1" s="414"/>
      <c r="G1" s="414"/>
      <c r="H1" s="415"/>
      <c r="I1" s="402"/>
      <c r="J1" s="416" t="s">
        <v>7</v>
      </c>
      <c r="K1" s="402"/>
      <c r="L1" s="419" t="s">
        <v>8</v>
      </c>
      <c r="M1" s="402"/>
      <c r="N1" s="416" t="s">
        <v>9</v>
      </c>
      <c r="O1" s="402"/>
      <c r="P1" s="419" t="s">
        <v>10</v>
      </c>
      <c r="Q1" s="402"/>
      <c r="R1" s="405" t="s">
        <v>11</v>
      </c>
    </row>
    <row r="2" spans="1:35" ht="12" customHeight="1" x14ac:dyDescent="0.15">
      <c r="A2" s="411"/>
      <c r="B2" s="411"/>
      <c r="C2" s="408" t="s">
        <v>287</v>
      </c>
      <c r="D2" s="408"/>
      <c r="E2" s="422"/>
      <c r="F2" s="424" t="s">
        <v>3</v>
      </c>
      <c r="G2" s="425"/>
      <c r="H2" s="426"/>
      <c r="I2" s="403"/>
      <c r="J2" s="417"/>
      <c r="K2" s="403"/>
      <c r="L2" s="420"/>
      <c r="M2" s="403"/>
      <c r="N2" s="417"/>
      <c r="O2" s="403"/>
      <c r="P2" s="420"/>
      <c r="Q2" s="403"/>
      <c r="R2" s="40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5.75" customHeight="1" thickBot="1" x14ac:dyDescent="0.2">
      <c r="A3" s="412"/>
      <c r="B3" s="412"/>
      <c r="C3" s="409"/>
      <c r="D3" s="409"/>
      <c r="E3" s="423"/>
      <c r="F3" s="137" t="s">
        <v>288</v>
      </c>
      <c r="G3" s="137" t="s">
        <v>289</v>
      </c>
      <c r="H3" s="137" t="s">
        <v>285</v>
      </c>
      <c r="I3" s="404"/>
      <c r="J3" s="418"/>
      <c r="K3" s="404"/>
      <c r="L3" s="421"/>
      <c r="M3" s="404"/>
      <c r="N3" s="418"/>
      <c r="O3" s="404"/>
      <c r="P3" s="421"/>
      <c r="Q3" s="404"/>
      <c r="R3" s="407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6" customFormat="1" ht="25.5" customHeight="1" thickBot="1" x14ac:dyDescent="0.2">
      <c r="A4" s="138"/>
      <c r="B4" s="139" t="s">
        <v>290</v>
      </c>
      <c r="C4" s="140"/>
      <c r="D4" s="140"/>
      <c r="E4" s="140"/>
      <c r="F4" s="141"/>
      <c r="G4" s="141">
        <v>240</v>
      </c>
      <c r="H4" s="142">
        <f>'План '!H9</f>
        <v>240</v>
      </c>
      <c r="I4" s="143"/>
      <c r="J4" s="144">
        <f>'План '!U9</f>
        <v>37</v>
      </c>
      <c r="K4" s="143"/>
      <c r="L4" s="144">
        <f>'План '!AA9</f>
        <v>53</v>
      </c>
      <c r="M4" s="145"/>
      <c r="N4" s="144">
        <f>'План '!AG9</f>
        <v>52</v>
      </c>
      <c r="O4" s="143"/>
      <c r="P4" s="144">
        <f>'План '!AM9</f>
        <v>50</v>
      </c>
      <c r="Q4" s="145"/>
      <c r="R4" s="144">
        <f>'План '!AS9</f>
        <v>48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</row>
    <row r="5" spans="1:35" s="146" customFormat="1" ht="23.25" customHeight="1" thickBot="1" x14ac:dyDescent="0.2">
      <c r="A5" s="143"/>
      <c r="B5" s="147" t="s">
        <v>291</v>
      </c>
      <c r="C5" s="148">
        <f>(H7+H10)/H4</f>
        <v>0.66666666666666663</v>
      </c>
      <c r="D5" s="148"/>
      <c r="E5" s="149"/>
      <c r="F5" s="145"/>
      <c r="G5" s="145"/>
      <c r="H5" s="150"/>
      <c r="I5" s="143"/>
      <c r="J5" s="151"/>
      <c r="K5" s="143"/>
      <c r="L5" s="151"/>
      <c r="M5" s="145"/>
      <c r="N5" s="151"/>
      <c r="O5" s="143"/>
      <c r="P5" s="151"/>
      <c r="Q5" s="145"/>
      <c r="R5" s="151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ht="21" customHeight="1" thickBot="1" x14ac:dyDescent="0.2">
      <c r="A6" s="152" t="s">
        <v>24</v>
      </c>
      <c r="B6" s="153" t="s">
        <v>25</v>
      </c>
      <c r="C6" s="154"/>
      <c r="D6" s="154"/>
      <c r="E6" s="155"/>
      <c r="F6" s="156"/>
      <c r="G6" s="145" t="s">
        <v>309</v>
      </c>
      <c r="H6" s="152">
        <f>SUM(H7:H8)</f>
        <v>192</v>
      </c>
      <c r="I6" s="157"/>
      <c r="J6" s="144">
        <f>'План '!U11</f>
        <v>37</v>
      </c>
      <c r="K6" s="157"/>
      <c r="L6" s="144">
        <f>'План '!AA11</f>
        <v>49</v>
      </c>
      <c r="M6" s="155"/>
      <c r="N6" s="144">
        <f>'План '!AG11</f>
        <v>47</v>
      </c>
      <c r="O6" s="157"/>
      <c r="P6" s="144">
        <f>'План '!AM11</f>
        <v>44</v>
      </c>
      <c r="Q6" s="155"/>
      <c r="R6" s="144">
        <f>'План '!AS11</f>
        <v>15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</row>
    <row r="7" spans="1:35" ht="18.75" customHeight="1" thickBot="1" x14ac:dyDescent="0.2">
      <c r="A7" s="158" t="s">
        <v>26</v>
      </c>
      <c r="B7" s="159" t="s">
        <v>292</v>
      </c>
      <c r="C7" s="160"/>
      <c r="D7" s="160"/>
      <c r="E7" s="160"/>
      <c r="F7" s="161"/>
      <c r="G7" s="161"/>
      <c r="H7" s="158">
        <f>'План '!H13</f>
        <v>121</v>
      </c>
      <c r="I7" s="162"/>
      <c r="J7" s="163">
        <f>'План '!U13</f>
        <v>25</v>
      </c>
      <c r="K7" s="162"/>
      <c r="L7" s="163">
        <f>'План '!AA13</f>
        <v>31</v>
      </c>
      <c r="M7" s="164"/>
      <c r="N7" s="163">
        <f>'План '!AG13</f>
        <v>32</v>
      </c>
      <c r="O7" s="162"/>
      <c r="P7" s="163">
        <f>'План '!AM13</f>
        <v>25</v>
      </c>
      <c r="Q7" s="164"/>
      <c r="R7" s="163">
        <f>'План '!AS13</f>
        <v>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</row>
    <row r="8" spans="1:35" s="171" customFormat="1" ht="18.75" customHeight="1" thickBot="1" x14ac:dyDescent="0.2">
      <c r="A8" s="165" t="s">
        <v>29</v>
      </c>
      <c r="B8" s="166" t="s">
        <v>284</v>
      </c>
      <c r="C8" s="167"/>
      <c r="D8" s="167"/>
      <c r="E8" s="167"/>
      <c r="F8" s="168"/>
      <c r="G8" s="168"/>
      <c r="H8" s="165">
        <f>'План '!H67</f>
        <v>71</v>
      </c>
      <c r="I8" s="169"/>
      <c r="J8" s="163">
        <f>'План '!U67</f>
        <v>12</v>
      </c>
      <c r="K8" s="169"/>
      <c r="L8" s="163">
        <f>'План '!AA67</f>
        <v>18</v>
      </c>
      <c r="M8" s="170"/>
      <c r="N8" s="163">
        <f>'План '!AG67</f>
        <v>15</v>
      </c>
      <c r="O8" s="169"/>
      <c r="P8" s="163">
        <f>'План '!AM67</f>
        <v>19</v>
      </c>
      <c r="Q8" s="170"/>
      <c r="R8" s="163">
        <f>'План '!AS67</f>
        <v>7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pans="1:35" ht="21.75" customHeight="1" x14ac:dyDescent="0.15">
      <c r="A9" s="172" t="s">
        <v>52</v>
      </c>
      <c r="B9" s="173" t="s">
        <v>172</v>
      </c>
      <c r="C9" s="160"/>
      <c r="D9" s="160"/>
      <c r="E9" s="160"/>
      <c r="F9" s="161"/>
      <c r="G9" s="161" t="s">
        <v>310</v>
      </c>
      <c r="H9" s="172">
        <f>H10+H11</f>
        <v>39</v>
      </c>
      <c r="I9" s="162"/>
      <c r="J9" s="174">
        <f>SUM(J10:J11)</f>
        <v>0</v>
      </c>
      <c r="K9" s="162"/>
      <c r="L9" s="174">
        <f>SUM(L10:L11)</f>
        <v>4</v>
      </c>
      <c r="M9" s="164"/>
      <c r="N9" s="174">
        <f>SUM(N10:N11)</f>
        <v>5</v>
      </c>
      <c r="O9" s="162"/>
      <c r="P9" s="174">
        <f>SUM(P10:P11)</f>
        <v>6</v>
      </c>
      <c r="Q9" s="164"/>
      <c r="R9" s="174">
        <f>SUM(R10:R11)</f>
        <v>24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ht="18.75" customHeight="1" x14ac:dyDescent="0.15">
      <c r="A10" s="158" t="s">
        <v>293</v>
      </c>
      <c r="B10" s="159" t="s">
        <v>292</v>
      </c>
      <c r="C10" s="160"/>
      <c r="D10" s="160"/>
      <c r="E10" s="160"/>
      <c r="F10" s="161"/>
      <c r="G10" s="161"/>
      <c r="H10" s="175">
        <f>SUM(J10:R10)</f>
        <v>39</v>
      </c>
      <c r="I10" s="162"/>
      <c r="J10" s="174">
        <f>'План '!U129</f>
        <v>0</v>
      </c>
      <c r="K10" s="162"/>
      <c r="L10" s="174">
        <f>'План '!AA129</f>
        <v>4</v>
      </c>
      <c r="M10" s="164"/>
      <c r="N10" s="176">
        <f>'План '!AG129</f>
        <v>5</v>
      </c>
      <c r="O10" s="162"/>
      <c r="P10" s="174">
        <f>'План '!AM129</f>
        <v>6</v>
      </c>
      <c r="Q10" s="164"/>
      <c r="R10" s="174">
        <f>'План '!AS129</f>
        <v>24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</row>
    <row r="11" spans="1:35" s="171" customFormat="1" ht="18.75" customHeight="1" thickBot="1" x14ac:dyDescent="0.2">
      <c r="A11" s="165" t="s">
        <v>294</v>
      </c>
      <c r="B11" s="166" t="s">
        <v>284</v>
      </c>
      <c r="C11" s="167"/>
      <c r="D11" s="167"/>
      <c r="E11" s="167"/>
      <c r="F11" s="168"/>
      <c r="G11" s="168"/>
      <c r="H11" s="165"/>
      <c r="I11" s="169"/>
      <c r="J11" s="177"/>
      <c r="K11" s="169"/>
      <c r="L11" s="177"/>
      <c r="M11" s="170"/>
      <c r="N11" s="177"/>
      <c r="O11" s="169"/>
      <c r="P11" s="177"/>
      <c r="Q11" s="170"/>
      <c r="R11" s="177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ht="27" customHeight="1" x14ac:dyDescent="0.15">
      <c r="A12" s="152" t="s">
        <v>66</v>
      </c>
      <c r="B12" s="178" t="s">
        <v>67</v>
      </c>
      <c r="C12" s="179"/>
      <c r="D12" s="179"/>
      <c r="E12" s="179"/>
      <c r="F12" s="156"/>
      <c r="G12" s="180" t="s">
        <v>295</v>
      </c>
      <c r="H12" s="152">
        <f>H13</f>
        <v>9</v>
      </c>
      <c r="I12" s="157"/>
      <c r="J12" s="181"/>
      <c r="K12" s="157"/>
      <c r="L12" s="181"/>
      <c r="M12" s="155"/>
      <c r="N12" s="181"/>
      <c r="O12" s="157"/>
      <c r="P12" s="181"/>
      <c r="Q12" s="155"/>
      <c r="R12" s="181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</row>
    <row r="13" spans="1:35" ht="18.75" customHeight="1" x14ac:dyDescent="0.15">
      <c r="A13" s="158" t="s">
        <v>296</v>
      </c>
      <c r="B13" s="159" t="s">
        <v>283</v>
      </c>
      <c r="C13" s="160"/>
      <c r="D13" s="160"/>
      <c r="E13" s="160"/>
      <c r="F13" s="161"/>
      <c r="G13" s="161"/>
      <c r="H13" s="158">
        <f>'План '!H147</f>
        <v>9</v>
      </c>
      <c r="I13" s="162"/>
      <c r="J13" s="174"/>
      <c r="K13" s="162"/>
      <c r="L13" s="174"/>
      <c r="M13" s="164"/>
      <c r="N13" s="174"/>
      <c r="O13" s="162"/>
      <c r="P13" s="174"/>
      <c r="Q13" s="164"/>
      <c r="R13" s="174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</row>
    <row r="14" spans="1:35" s="171" customFormat="1" ht="18.75" customHeight="1" thickBot="1" x14ac:dyDescent="0.2">
      <c r="A14" s="165"/>
      <c r="B14" s="166"/>
      <c r="C14" s="167"/>
      <c r="D14" s="167"/>
      <c r="E14" s="167"/>
      <c r="F14" s="168"/>
      <c r="G14" s="168"/>
      <c r="H14" s="165"/>
      <c r="I14" s="169"/>
      <c r="J14" s="177"/>
      <c r="K14" s="169"/>
      <c r="L14" s="177"/>
      <c r="M14" s="170"/>
      <c r="N14" s="177"/>
      <c r="O14" s="169"/>
      <c r="P14" s="177"/>
      <c r="Q14" s="170"/>
      <c r="R14" s="17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</row>
    <row r="15" spans="1:35" ht="21.75" customHeight="1" x14ac:dyDescent="0.15">
      <c r="A15" s="152" t="s">
        <v>74</v>
      </c>
      <c r="B15" s="153" t="s">
        <v>75</v>
      </c>
      <c r="C15" s="179"/>
      <c r="D15" s="179"/>
      <c r="E15" s="179"/>
      <c r="F15" s="156"/>
      <c r="G15" s="156"/>
      <c r="H15" s="152"/>
      <c r="I15" s="157"/>
      <c r="J15" s="181"/>
      <c r="K15" s="157"/>
      <c r="L15" s="181"/>
      <c r="M15" s="155"/>
      <c r="N15" s="181"/>
      <c r="O15" s="157"/>
      <c r="P15" s="181"/>
      <c r="Q15" s="155"/>
      <c r="R15" s="181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</row>
    <row r="16" spans="1:35" ht="4.5" customHeight="1" x14ac:dyDescent="0.15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</row>
    <row r="17" spans="1:35" ht="12" customHeight="1" x14ac:dyDescent="0.15">
      <c r="A17" s="427"/>
      <c r="B17" s="434" t="s">
        <v>297</v>
      </c>
      <c r="C17" s="436" t="s">
        <v>298</v>
      </c>
      <c r="D17" s="436"/>
      <c r="E17" s="436"/>
      <c r="F17" s="436"/>
      <c r="G17" s="436"/>
      <c r="H17" s="164"/>
      <c r="I17" s="162"/>
      <c r="J17" s="427"/>
      <c r="K17" s="427"/>
      <c r="L17" s="427"/>
      <c r="M17" s="427"/>
      <c r="N17" s="427"/>
      <c r="O17" s="427"/>
      <c r="P17" s="427"/>
      <c r="Q17" s="427"/>
      <c r="R17" s="427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</row>
    <row r="18" spans="1:35" ht="12" customHeight="1" x14ac:dyDescent="0.15">
      <c r="A18" s="427"/>
      <c r="B18" s="434"/>
      <c r="C18" s="436" t="s">
        <v>299</v>
      </c>
      <c r="D18" s="436"/>
      <c r="E18" s="436"/>
      <c r="F18" s="436"/>
      <c r="G18" s="436"/>
      <c r="H18" s="182"/>
      <c r="I18" s="162"/>
      <c r="J18" s="427"/>
      <c r="K18" s="427"/>
      <c r="L18" s="427"/>
      <c r="M18" s="427"/>
      <c r="N18" s="427"/>
      <c r="O18" s="427"/>
      <c r="P18" s="427"/>
      <c r="Q18" s="427"/>
      <c r="R18" s="427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ht="4.5" customHeight="1" x14ac:dyDescent="0.15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ht="24" customHeight="1" x14ac:dyDescent="0.15">
      <c r="A20" s="427"/>
      <c r="B20" s="183" t="s">
        <v>300</v>
      </c>
      <c r="C20" s="428" t="s">
        <v>301</v>
      </c>
      <c r="D20" s="428"/>
      <c r="E20" s="428"/>
      <c r="F20" s="428"/>
      <c r="G20" s="428"/>
      <c r="H20" s="184"/>
      <c r="I20" s="185"/>
      <c r="J20" s="184">
        <f>SUM('План '!P11:R11)</f>
        <v>150</v>
      </c>
      <c r="K20" s="185"/>
      <c r="L20" s="184">
        <f>SUM('План '!V11:X11)</f>
        <v>160</v>
      </c>
      <c r="M20" s="185"/>
      <c r="N20" s="184">
        <f>SUM('План '!AB11:AD11)</f>
        <v>150</v>
      </c>
      <c r="O20" s="185"/>
      <c r="P20" s="184">
        <f>SUM('План '!AH11:AJ11)</f>
        <v>142</v>
      </c>
      <c r="Q20" s="185"/>
      <c r="R20" s="184">
        <f>SUM('План '!AN11:AP11)</f>
        <v>44</v>
      </c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ht="23.25" customHeight="1" x14ac:dyDescent="0.15">
      <c r="A21" s="427"/>
      <c r="B21" s="186"/>
      <c r="C21" s="428" t="s">
        <v>302</v>
      </c>
      <c r="D21" s="428"/>
      <c r="E21" s="428"/>
      <c r="F21" s="428"/>
      <c r="G21" s="428"/>
      <c r="H21" s="184"/>
      <c r="I21" s="185"/>
      <c r="J21" s="184"/>
      <c r="K21" s="185"/>
      <c r="L21" s="184"/>
      <c r="M21" s="185"/>
      <c r="N21" s="184"/>
      <c r="O21" s="185"/>
      <c r="P21" s="184"/>
      <c r="Q21" s="185"/>
      <c r="R21" s="184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</row>
    <row r="22" spans="1:35" s="160" customFormat="1" ht="17.25" customHeight="1" x14ac:dyDescent="0.15">
      <c r="A22" s="427"/>
      <c r="B22" s="187"/>
      <c r="C22" s="428" t="s">
        <v>303</v>
      </c>
      <c r="D22" s="428"/>
      <c r="E22" s="428"/>
      <c r="F22" s="428"/>
      <c r="G22" s="428"/>
      <c r="H22" s="184"/>
      <c r="I22" s="185"/>
      <c r="J22" s="184"/>
      <c r="K22" s="185"/>
      <c r="L22" s="184"/>
      <c r="M22" s="185"/>
      <c r="N22" s="184"/>
      <c r="O22" s="185"/>
      <c r="P22" s="184"/>
      <c r="Q22" s="185"/>
      <c r="R22" s="184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</row>
    <row r="23" spans="1:35" s="190" customFormat="1" ht="4.5" customHeight="1" thickBot="1" x14ac:dyDescent="0.2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</row>
    <row r="24" spans="1:35" ht="18.75" customHeight="1" x14ac:dyDescent="0.25">
      <c r="A24" s="431"/>
      <c r="B24" s="433" t="s">
        <v>304</v>
      </c>
      <c r="C24" s="435" t="s">
        <v>305</v>
      </c>
      <c r="D24" s="435"/>
      <c r="E24" s="435"/>
      <c r="F24" s="435"/>
      <c r="G24" s="435"/>
      <c r="H24" s="435"/>
      <c r="I24" s="157"/>
      <c r="J24" s="191">
        <v>5</v>
      </c>
      <c r="K24" s="157">
        <v>7</v>
      </c>
      <c r="L24" s="191">
        <v>8</v>
      </c>
      <c r="M24" s="192"/>
      <c r="N24" s="191">
        <v>8</v>
      </c>
      <c r="O24" s="157"/>
      <c r="P24" s="191">
        <v>7</v>
      </c>
      <c r="Q24" s="192"/>
      <c r="R24" s="191">
        <v>1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</row>
    <row r="25" spans="1:35" ht="18.75" customHeight="1" x14ac:dyDescent="0.25">
      <c r="A25" s="432"/>
      <c r="B25" s="434"/>
      <c r="C25" s="436" t="s">
        <v>306</v>
      </c>
      <c r="D25" s="436"/>
      <c r="E25" s="436"/>
      <c r="F25" s="436"/>
      <c r="G25" s="436"/>
      <c r="H25" s="436"/>
      <c r="I25" s="162"/>
      <c r="J25" s="193">
        <v>5</v>
      </c>
      <c r="K25" s="162"/>
      <c r="L25" s="193">
        <v>5</v>
      </c>
      <c r="M25" s="194"/>
      <c r="N25" s="193">
        <v>7</v>
      </c>
      <c r="O25" s="162"/>
      <c r="P25" s="193">
        <v>5</v>
      </c>
      <c r="Q25" s="194"/>
      <c r="R25" s="193">
        <v>4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</row>
    <row r="26" spans="1:35" ht="18.75" customHeight="1" x14ac:dyDescent="0.25">
      <c r="A26" s="432"/>
      <c r="B26" s="434"/>
      <c r="C26" s="436" t="s">
        <v>307</v>
      </c>
      <c r="D26" s="436"/>
      <c r="E26" s="436"/>
      <c r="F26" s="436"/>
      <c r="G26" s="436"/>
      <c r="H26" s="436"/>
      <c r="I26" s="162"/>
      <c r="J26" s="193"/>
      <c r="K26" s="162"/>
      <c r="L26" s="193">
        <v>1</v>
      </c>
      <c r="M26" s="194"/>
      <c r="N26" s="193"/>
      <c r="O26" s="162"/>
      <c r="P26" s="193"/>
      <c r="Q26" s="194"/>
      <c r="R26" s="193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</row>
    <row r="27" spans="1:35" ht="18.75" customHeight="1" x14ac:dyDescent="0.25">
      <c r="A27" s="432"/>
      <c r="B27" s="434"/>
      <c r="C27" s="436" t="s">
        <v>308</v>
      </c>
      <c r="D27" s="436"/>
      <c r="E27" s="436"/>
      <c r="F27" s="436"/>
      <c r="G27" s="436"/>
      <c r="H27" s="436"/>
      <c r="I27" s="162"/>
      <c r="J27" s="193">
        <v>1</v>
      </c>
      <c r="K27" s="162"/>
      <c r="L27" s="193">
        <v>1</v>
      </c>
      <c r="M27" s="194"/>
      <c r="N27" s="193">
        <v>2</v>
      </c>
      <c r="O27" s="162"/>
      <c r="P27" s="193">
        <v>2</v>
      </c>
      <c r="Q27" s="194"/>
      <c r="R27" s="193"/>
    </row>
    <row r="28" spans="1:35" ht="18.75" customHeight="1" x14ac:dyDescent="0.25">
      <c r="A28" s="432"/>
      <c r="B28" s="434"/>
      <c r="C28" s="436" t="s">
        <v>282</v>
      </c>
      <c r="D28" s="436"/>
      <c r="E28" s="436"/>
      <c r="F28" s="436"/>
      <c r="G28" s="436"/>
      <c r="H28" s="436"/>
      <c r="I28" s="162"/>
      <c r="J28" s="195"/>
      <c r="K28" s="162"/>
      <c r="L28" s="195"/>
      <c r="M28" s="195"/>
      <c r="N28" s="195"/>
      <c r="O28" s="162"/>
      <c r="P28" s="195"/>
      <c r="Q28" s="195"/>
      <c r="R28" s="195"/>
    </row>
  </sheetData>
  <mergeCells count="37"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  <mergeCell ref="A19:R19"/>
    <mergeCell ref="A20:A22"/>
    <mergeCell ref="C20:G20"/>
    <mergeCell ref="C21:G21"/>
    <mergeCell ref="C22:G22"/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План </vt:lpstr>
      <vt:lpstr>Свод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2023-04-20T10:31:56Z</dcterms:modified>
</cp:coreProperties>
</file>